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740"/>
  </bookViews>
  <sheets>
    <sheet name="Лист1" sheetId="1" r:id="rId1"/>
  </sheets>
  <definedNames>
    <definedName name="_xlnm.Print_Area" localSheetId="0">Лист1!$A$1:$BJ$121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59" i="1"/>
  <c r="BE56"/>
  <c r="BE49"/>
  <c r="BE44"/>
  <c r="BE43"/>
  <c r="BE41"/>
  <c r="BE40"/>
  <c r="BE39"/>
  <c r="BE38"/>
  <c r="BE36"/>
  <c r="BE35"/>
  <c r="BE34"/>
  <c r="BE31"/>
  <c r="BE30"/>
  <c r="BE29"/>
  <c r="BE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28"/>
  <c r="AV67" s="1"/>
  <c r="AU67"/>
  <c r="AT67"/>
  <c r="AS67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28"/>
  <c r="AK67"/>
  <c r="AJ67"/>
  <c r="AI67"/>
  <c r="AF67"/>
  <c r="AD67"/>
  <c r="AC29"/>
  <c r="AM29" s="1"/>
  <c r="BH29" s="1"/>
  <c r="AC30"/>
  <c r="AM30" s="1"/>
  <c r="BH30" s="1"/>
  <c r="AC31"/>
  <c r="AM31" s="1"/>
  <c r="BH31" s="1"/>
  <c r="AC32"/>
  <c r="AM32" s="1"/>
  <c r="BH32" s="1"/>
  <c r="AC33"/>
  <c r="AM33" s="1"/>
  <c r="AC34"/>
  <c r="AM34" s="1"/>
  <c r="BH34" s="1"/>
  <c r="AC35"/>
  <c r="AM35" s="1"/>
  <c r="BH35" s="1"/>
  <c r="AC36"/>
  <c r="AM36" s="1"/>
  <c r="BH36" s="1"/>
  <c r="AC37"/>
  <c r="AM37" s="1"/>
  <c r="AC38"/>
  <c r="AM38" s="1"/>
  <c r="AC39"/>
  <c r="AM39" s="1"/>
  <c r="BH39" s="1"/>
  <c r="AC40"/>
  <c r="AM40" s="1"/>
  <c r="AC41"/>
  <c r="AM41" s="1"/>
  <c r="BH41" s="1"/>
  <c r="AC42"/>
  <c r="AM42" s="1"/>
  <c r="BH42" s="1"/>
  <c r="AC43"/>
  <c r="AM43" s="1"/>
  <c r="BH43" s="1"/>
  <c r="AC44"/>
  <c r="AM44" s="1"/>
  <c r="BH44" s="1"/>
  <c r="AC45"/>
  <c r="AM45" s="1"/>
  <c r="BH45" s="1"/>
  <c r="AC46"/>
  <c r="AM46" s="1"/>
  <c r="BH46" s="1"/>
  <c r="AC47"/>
  <c r="AM47" s="1"/>
  <c r="BH47" s="1"/>
  <c r="AC48"/>
  <c r="AM48" s="1"/>
  <c r="BH48" s="1"/>
  <c r="AC49"/>
  <c r="AM49" s="1"/>
  <c r="BH49" s="1"/>
  <c r="AC50"/>
  <c r="AM50" s="1"/>
  <c r="AC51"/>
  <c r="AM51" s="1"/>
  <c r="AC52"/>
  <c r="AM52" s="1"/>
  <c r="BH52" s="1"/>
  <c r="AC53"/>
  <c r="AM53" s="1"/>
  <c r="BH53" s="1"/>
  <c r="AC54"/>
  <c r="AM54" s="1"/>
  <c r="BH54" s="1"/>
  <c r="AC55"/>
  <c r="AM55" s="1"/>
  <c r="BH55" s="1"/>
  <c r="AC56"/>
  <c r="AM56" s="1"/>
  <c r="BH56" s="1"/>
  <c r="AC57"/>
  <c r="AM57" s="1"/>
  <c r="BH57" s="1"/>
  <c r="AC58"/>
  <c r="AM58" s="1"/>
  <c r="AC59"/>
  <c r="AM59" s="1"/>
  <c r="BH59" s="1"/>
  <c r="AC60"/>
  <c r="AM60" s="1"/>
  <c r="AC61"/>
  <c r="AM61" s="1"/>
  <c r="BH61" s="1"/>
  <c r="AC62"/>
  <c r="AM62" s="1"/>
  <c r="AC63"/>
  <c r="AM63" s="1"/>
  <c r="BH63" s="1"/>
  <c r="AC64"/>
  <c r="AM64" s="1"/>
  <c r="AC65"/>
  <c r="AM65" s="1"/>
  <c r="AC66"/>
  <c r="AM66" s="1"/>
  <c r="AC28"/>
  <c r="AM28" s="1"/>
  <c r="Z67"/>
  <c r="V67"/>
  <c r="R67"/>
  <c r="P67"/>
  <c r="N67"/>
  <c r="O67"/>
  <c r="BE80"/>
  <c r="BE79"/>
  <c r="BE81" s="1"/>
  <c r="BE66"/>
  <c r="BE65"/>
  <c r="BE64"/>
  <c r="BE62"/>
  <c r="BE61"/>
  <c r="BE58"/>
  <c r="BE57"/>
  <c r="BE60"/>
  <c r="BH65" l="1"/>
  <c r="BH66"/>
  <c r="BH64"/>
  <c r="BH62"/>
  <c r="BH60"/>
  <c r="BH58"/>
  <c r="BH40"/>
  <c r="BH38"/>
  <c r="AL67"/>
  <c r="BH28"/>
  <c r="AM67"/>
  <c r="BH50"/>
  <c r="AC67"/>
  <c r="BE51"/>
  <c r="BH51" s="1"/>
  <c r="BE50"/>
  <c r="AV80"/>
  <c r="AV79"/>
  <c r="AV78"/>
  <c r="AV77"/>
  <c r="AS82"/>
  <c r="AT81"/>
  <c r="AL79"/>
  <c r="AM79" s="1"/>
  <c r="AC79"/>
  <c r="BH79" s="1"/>
  <c r="AP81"/>
  <c r="O81"/>
  <c r="K81"/>
  <c r="AC80"/>
  <c r="AL80"/>
  <c r="J81"/>
  <c r="L81"/>
  <c r="M81"/>
  <c r="N81"/>
  <c r="P81"/>
  <c r="Q81"/>
  <c r="R81"/>
  <c r="S81"/>
  <c r="T81"/>
  <c r="U81"/>
  <c r="V81"/>
  <c r="W81"/>
  <c r="X81"/>
  <c r="Y81"/>
  <c r="Z81"/>
  <c r="AA81"/>
  <c r="AB81"/>
  <c r="AD81"/>
  <c r="AD82" s="1"/>
  <c r="AE81"/>
  <c r="AF81"/>
  <c r="AF82" s="1"/>
  <c r="AG81"/>
  <c r="AH81"/>
  <c r="AI81"/>
  <c r="AJ81"/>
  <c r="AJ82" s="1"/>
  <c r="AK81"/>
  <c r="AN81"/>
  <c r="AO81"/>
  <c r="AQ81"/>
  <c r="AR81"/>
  <c r="AS81"/>
  <c r="AU81"/>
  <c r="AW81"/>
  <c r="AX81"/>
  <c r="AY81"/>
  <c r="AZ81"/>
  <c r="BA81"/>
  <c r="BB81"/>
  <c r="BD81"/>
  <c r="BF81"/>
  <c r="BG81"/>
  <c r="I81"/>
  <c r="M67"/>
  <c r="BG67"/>
  <c r="BG82" s="1"/>
  <c r="U67"/>
  <c r="L82"/>
  <c r="BH80" l="1"/>
  <c r="AV81"/>
  <c r="AM80"/>
  <c r="AT82"/>
  <c r="U82"/>
  <c r="AC78"/>
  <c r="BH78" s="1"/>
  <c r="AC77"/>
  <c r="BH77" s="1"/>
  <c r="AL78"/>
  <c r="AL77"/>
  <c r="Z82"/>
  <c r="V82"/>
  <c r="BC81"/>
  <c r="M82"/>
  <c r="AL81" l="1"/>
  <c r="BH81"/>
  <c r="AL82"/>
  <c r="AC81"/>
  <c r="AM78"/>
  <c r="AM77"/>
  <c r="AM81" l="1"/>
  <c r="AM82" s="1"/>
  <c r="AC82"/>
  <c r="AK82"/>
  <c r="Q67"/>
  <c r="Q82" s="1"/>
  <c r="S67"/>
  <c r="S82" s="1"/>
  <c r="T67"/>
  <c r="T82" s="1"/>
  <c r="W67"/>
  <c r="W82" s="1"/>
  <c r="X67"/>
  <c r="X82" s="1"/>
  <c r="Y67"/>
  <c r="Y82" s="1"/>
  <c r="AA67"/>
  <c r="AA82" s="1"/>
  <c r="AB67"/>
  <c r="AB82" s="1"/>
  <c r="AE67"/>
  <c r="AE82" s="1"/>
  <c r="AG67"/>
  <c r="AG82" s="1"/>
  <c r="AH67"/>
  <c r="AH82" s="1"/>
  <c r="AI82"/>
  <c r="AN67"/>
  <c r="AN82" s="1"/>
  <c r="AO67"/>
  <c r="AO82" s="1"/>
  <c r="AP67"/>
  <c r="AP82" s="1"/>
  <c r="AQ67"/>
  <c r="AQ82" s="1"/>
  <c r="AR67"/>
  <c r="AR82" s="1"/>
  <c r="AW67"/>
  <c r="AW82" s="1"/>
  <c r="AX67"/>
  <c r="AX82" s="1"/>
  <c r="AY67"/>
  <c r="AY82" s="1"/>
  <c r="AZ67"/>
  <c r="AZ82" s="1"/>
  <c r="BA67"/>
  <c r="BA82" s="1"/>
  <c r="BF67"/>
  <c r="BF82" s="1"/>
  <c r="BE33" l="1"/>
  <c r="BE37"/>
  <c r="BH37" s="1"/>
  <c r="O82"/>
  <c r="P82"/>
  <c r="AU82"/>
  <c r="BC67"/>
  <c r="BC82" s="1"/>
  <c r="BB67"/>
  <c r="BB82" s="1"/>
  <c r="N82"/>
  <c r="K67"/>
  <c r="K82" s="1"/>
  <c r="J67"/>
  <c r="J82" s="1"/>
  <c r="BH33" l="1"/>
  <c r="BH67" s="1"/>
  <c r="BH82" s="1"/>
  <c r="BE67"/>
  <c r="AV82"/>
  <c r="BE82"/>
  <c r="R82" l="1"/>
  <c r="I67" l="1"/>
  <c r="I82" s="1"/>
  <c r="BD67" l="1"/>
  <c r="BD82" s="1"/>
</calcChain>
</file>

<file path=xl/sharedStrings.xml><?xml version="1.0" encoding="utf-8"?>
<sst xmlns="http://schemas.openxmlformats.org/spreadsheetml/2006/main" count="365" uniqueCount="204">
  <si>
    <t>№ п/п</t>
  </si>
  <si>
    <t>Показатели на начало учебного года</t>
  </si>
  <si>
    <t>1 - 4</t>
  </si>
  <si>
    <t>5 - 9</t>
  </si>
  <si>
    <t>10 - 11</t>
  </si>
  <si>
    <t>И т о г о</t>
  </si>
  <si>
    <t>учителей и других работников</t>
  </si>
  <si>
    <t>Число классов на 1 сентября</t>
  </si>
  <si>
    <t>Число классов-комплектов на 1 сентября</t>
  </si>
  <si>
    <t>Общее число часов в неделю, в т.ч.</t>
  </si>
  <si>
    <t>а) число по учебному плану</t>
  </si>
  <si>
    <t>б) число дополнительных часов всего:</t>
  </si>
  <si>
    <t>из них:  обучение на дому</t>
  </si>
  <si>
    <t>труд</t>
  </si>
  <si>
    <t>русский язык</t>
  </si>
  <si>
    <t>курсы по выбору</t>
  </si>
  <si>
    <t>религия</t>
  </si>
  <si>
    <t>ИВТ</t>
  </si>
  <si>
    <t>Английский язык</t>
  </si>
  <si>
    <t>Ф.И.О.</t>
  </si>
  <si>
    <t>Занимамая должность, преподаваемый предмет</t>
  </si>
  <si>
    <t>Образование,наименование учебного заведения</t>
  </si>
  <si>
    <t>Наименование документа, № и дата выдачи</t>
  </si>
  <si>
    <t>Квалфикационная категория</t>
  </si>
  <si>
    <t xml:space="preserve"> Пед.стаж </t>
  </si>
  <si>
    <t>Ставка в месяц</t>
  </si>
  <si>
    <t>Число часов в неделю</t>
  </si>
  <si>
    <t>Зарплата в месяц</t>
  </si>
  <si>
    <t>Доплата за проверку тетрадей 50- 100%</t>
  </si>
  <si>
    <t>Итого      пед. зарплата в месяц</t>
  </si>
  <si>
    <t>Дополнительная оплата</t>
  </si>
  <si>
    <t>Оклад АУП</t>
  </si>
  <si>
    <t>надбавка за особые условия труда 10%</t>
  </si>
  <si>
    <t>Всего зар.плата в месяц</t>
  </si>
  <si>
    <t>классное руководство 100%</t>
  </si>
  <si>
    <t>классное руководство 50%</t>
  </si>
  <si>
    <t>зав.кабинета 100%</t>
  </si>
  <si>
    <t>зав.кабинета 50%</t>
  </si>
  <si>
    <t>прочие допл</t>
  </si>
  <si>
    <t>1-4</t>
  </si>
  <si>
    <t>5-9</t>
  </si>
  <si>
    <t>10-11</t>
  </si>
  <si>
    <t>1 - 4          100%</t>
  </si>
  <si>
    <t>1 - 4          50%</t>
  </si>
  <si>
    <t>5 - 9          100%</t>
  </si>
  <si>
    <t>5 - 9          50%</t>
  </si>
  <si>
    <t>10 - 11          100%</t>
  </si>
  <si>
    <t>10 - 11          50%</t>
  </si>
  <si>
    <t>Сумма</t>
  </si>
  <si>
    <t xml:space="preserve">кол-во часов </t>
  </si>
  <si>
    <t>сумма</t>
  </si>
  <si>
    <t>Сарсенбаева Гульбарам Баярстановна</t>
  </si>
  <si>
    <t>директор,физика</t>
  </si>
  <si>
    <t>в/о ЦГПИ</t>
  </si>
  <si>
    <t>д318114</t>
  </si>
  <si>
    <t>В2-1</t>
  </si>
  <si>
    <t>физика</t>
  </si>
  <si>
    <t>Жасарова Алма Хамзановна</t>
  </si>
  <si>
    <t>зам.д.учеб, казахский язык</t>
  </si>
  <si>
    <t>в/о Евр.Ун.</t>
  </si>
  <si>
    <t>д0003748</t>
  </si>
  <si>
    <t>В2-2</t>
  </si>
  <si>
    <t>В2-4</t>
  </si>
  <si>
    <t>Идрисов Жомарт Жакенович</t>
  </si>
  <si>
    <t xml:space="preserve"> нвп,физ-ра</t>
  </si>
  <si>
    <t>в/оКАРПИ</t>
  </si>
  <si>
    <t>д 361-1989</t>
  </si>
  <si>
    <t>Калиакпарова Зауреш Капезовна</t>
  </si>
  <si>
    <t>зам.д.УР нач.кл</t>
  </si>
  <si>
    <t>в/оКөкш.ун</t>
  </si>
  <si>
    <t>д 015641-2008</t>
  </si>
  <si>
    <t>Базарханова Саида Статовна</t>
  </si>
  <si>
    <t>нач.класс</t>
  </si>
  <si>
    <t>в/оКокш.Ун.</t>
  </si>
  <si>
    <t>д0141625</t>
  </si>
  <si>
    <t>Мусабекова Айгуль Кыздановна</t>
  </si>
  <si>
    <t>в/о Евр Ун</t>
  </si>
  <si>
    <t>д 0077570-1998</t>
  </si>
  <si>
    <t>в/оКөкш.ун.</t>
  </si>
  <si>
    <t>в/оЕвр.ун.</t>
  </si>
  <si>
    <t xml:space="preserve">Карсибаева Айман Нургалиевна </t>
  </si>
  <si>
    <t>в/о Кокш.Ун.</t>
  </si>
  <si>
    <t>д0573082</t>
  </si>
  <si>
    <t xml:space="preserve">Ербатырова Меруерт Туяковна </t>
  </si>
  <si>
    <t>қаз.т.әдеб.</t>
  </si>
  <si>
    <t>Нурмуханов Берик Жаббарович</t>
  </si>
  <si>
    <t>в/оАГПИ</t>
  </si>
  <si>
    <t>д 336 -1996</t>
  </si>
  <si>
    <t>Баймурынов Нурлан Максутович</t>
  </si>
  <si>
    <t>рус.яз.лит.</t>
  </si>
  <si>
    <t>д 0065613-1989</t>
  </si>
  <si>
    <t>в/оЦГПИ</t>
  </si>
  <si>
    <t>англ.яз</t>
  </si>
  <si>
    <t>история</t>
  </si>
  <si>
    <t>матем</t>
  </si>
  <si>
    <t>д003040</t>
  </si>
  <si>
    <t>Шаймерденова Алия Кенесовна</t>
  </si>
  <si>
    <t>химия</t>
  </si>
  <si>
    <t>в/оКарГУ</t>
  </si>
  <si>
    <t>д 0252229 -2002</t>
  </si>
  <si>
    <t>Дуйсекова Кулпан Тлеулиевна</t>
  </si>
  <si>
    <t>географ,</t>
  </si>
  <si>
    <t>в/оЖенПИ</t>
  </si>
  <si>
    <t>д 0070155 -1989</t>
  </si>
  <si>
    <t>Шакирова Жулдыз Канатовна</t>
  </si>
  <si>
    <t>информ.</t>
  </si>
  <si>
    <t>Иманов Толеген Кабылбекович</t>
  </si>
  <si>
    <t>технол.</t>
  </si>
  <si>
    <t>д720158</t>
  </si>
  <si>
    <t>Байженова Алия Жакуевна</t>
  </si>
  <si>
    <t>д 0141978-2010</t>
  </si>
  <si>
    <t>самопознание</t>
  </si>
  <si>
    <t>ср.спец</t>
  </si>
  <si>
    <t xml:space="preserve">Тлеубаева Гульмира Қайроллаевна </t>
  </si>
  <si>
    <t>Омарова Лаззат Кайроловна</t>
  </si>
  <si>
    <t>в/оКокшетау пед институт</t>
  </si>
  <si>
    <t>ЖЕ 226173</t>
  </si>
  <si>
    <t>0</t>
  </si>
  <si>
    <t>Бухгалтер:</t>
  </si>
  <si>
    <t>проверка тетрадей</t>
  </si>
  <si>
    <t>высш.</t>
  </si>
  <si>
    <t>высш</t>
  </si>
  <si>
    <t>б/к</t>
  </si>
  <si>
    <t>Рай Майгүл</t>
  </si>
  <si>
    <t>В/О ПМУ</t>
  </si>
  <si>
    <t>АЖБ№0072539</t>
  </si>
  <si>
    <t>Зейнуллина Жанайым Телманқызы</t>
  </si>
  <si>
    <t>Биология</t>
  </si>
  <si>
    <t>в/о АрқМПИ</t>
  </si>
  <si>
    <t>ученич компонент</t>
  </si>
  <si>
    <t xml:space="preserve">Прикладные курсы </t>
  </si>
  <si>
    <t>В4-4</t>
  </si>
  <si>
    <t>математ</t>
  </si>
  <si>
    <t xml:space="preserve">Танхаев Алишер </t>
  </si>
  <si>
    <t>физическая культура и спорт</t>
  </si>
  <si>
    <t>Самарханова Аяулым</t>
  </si>
  <si>
    <t>д0941123-2015</t>
  </si>
  <si>
    <t>в/о Мирас ун</t>
  </si>
  <si>
    <t>д1002205-2018</t>
  </si>
  <si>
    <t>ОБНОВЛЕНКА</t>
  </si>
  <si>
    <t>НАЧМСЛЕНИЕ</t>
  </si>
  <si>
    <t>ПЕДМАСТЕРСТВО</t>
  </si>
  <si>
    <t>Общее начисление</t>
  </si>
  <si>
    <t>ИТОГО:</t>
  </si>
  <si>
    <t>музыка</t>
  </si>
  <si>
    <t>Магистр</t>
  </si>
  <si>
    <t>начкл</t>
  </si>
  <si>
    <t>СОГЛАСОВАНО</t>
  </si>
  <si>
    <t xml:space="preserve">    УТВЕРЖДАЮ</t>
  </si>
  <si>
    <t xml:space="preserve">Фонд заработной платы </t>
  </si>
  <si>
    <t>Руководитель     ГУ «Отдел образования по Ерейментаускому району  управления образования Акмолинской области»</t>
  </si>
  <si>
    <r>
      <t>______________________</t>
    </r>
    <r>
      <rPr>
        <b/>
        <sz val="10"/>
        <rFont val="Times New Roman"/>
        <family val="1"/>
        <charset val="204"/>
      </rPr>
      <t>_Жусупов Б.А.</t>
    </r>
  </si>
  <si>
    <t>Руководитель ГУ "Управление образования Акмолинской области"</t>
  </si>
  <si>
    <t>Главный специалист по школьным вопросам</t>
  </si>
  <si>
    <t>Сергазинова Г.Т.</t>
  </si>
  <si>
    <t>Инспектор по кадрам</t>
  </si>
  <si>
    <t>Закарина А.Б.</t>
  </si>
  <si>
    <t>Неукрытая Н.С.</t>
  </si>
  <si>
    <t>Директор КГУ" Общеобразовательная  школа имени Богенбая батыра г.Ерейментау  отдела образования по Ерейментаускому району управления образования Акмолинской области"</t>
  </si>
  <si>
    <t>___________________Сарсенбаева Г.Б.</t>
  </si>
  <si>
    <t xml:space="preserve">Т А Р И Ф И К А Ц И О Н Н Ы Й     С П И С О К </t>
  </si>
  <si>
    <t>Адрес школы:  г.Ерейментау, ул. Ауэзова 8</t>
  </si>
  <si>
    <t>Каирова Риза Саркытовна</t>
  </si>
  <si>
    <t>казахский язык</t>
  </si>
  <si>
    <t>д 0944140-2016</t>
  </si>
  <si>
    <t>Беркинбаева Акжанат Кеңесқызы</t>
  </si>
  <si>
    <t>англ.яз "МАГИСТР)</t>
  </si>
  <si>
    <t>Беркинбаева  Газиза Кеңесқызы</t>
  </si>
  <si>
    <t>Шалтыкова Базаргүл Реймбаевна</t>
  </si>
  <si>
    <t>в/оПГПУ</t>
  </si>
  <si>
    <t>Аубакиров Токтар Амантаевич</t>
  </si>
  <si>
    <t>бастауыш сынып</t>
  </si>
  <si>
    <t>Мушкенова Жайдары Серикпаевна</t>
  </si>
  <si>
    <t>даярлық топ</t>
  </si>
  <si>
    <t>срспец</t>
  </si>
  <si>
    <t>ВАКАНСИЯ</t>
  </si>
  <si>
    <t>англ яз</t>
  </si>
  <si>
    <t>Кол-во класс комплектов:  17</t>
  </si>
  <si>
    <t xml:space="preserve">                  Кол-во детей   323</t>
  </si>
  <si>
    <t xml:space="preserve">НА ДОМУ </t>
  </si>
  <si>
    <t>в/о</t>
  </si>
  <si>
    <t>зам дир ВР самопозн</t>
  </si>
  <si>
    <t xml:space="preserve">_______________________________Куркина С.М. </t>
  </si>
  <si>
    <t xml:space="preserve">Итого </t>
  </si>
  <si>
    <t>Всего</t>
  </si>
  <si>
    <t>педмастерство АУП</t>
  </si>
  <si>
    <t xml:space="preserve">инклюзив </t>
  </si>
  <si>
    <t>часы</t>
  </si>
  <si>
    <t>А1-3,В2-1  исл</t>
  </si>
  <si>
    <t>А1 3-1,В2-1  эксперт</t>
  </si>
  <si>
    <t>А13-1,В4-2 эксперт</t>
  </si>
  <si>
    <t>В2-1 исл</t>
  </si>
  <si>
    <t>В2-3 модер</t>
  </si>
  <si>
    <t>В2-1 ислед</t>
  </si>
  <si>
    <t>В2-3  модератор</t>
  </si>
  <si>
    <t>В2-2 эксперт</t>
  </si>
  <si>
    <t>В2-1 эксп</t>
  </si>
  <si>
    <t>В2-2 эксп</t>
  </si>
  <si>
    <t>В2-1  исл</t>
  </si>
  <si>
    <t>В2-3  модер</t>
  </si>
  <si>
    <t>Секции</t>
  </si>
  <si>
    <t>вакансия</t>
  </si>
  <si>
    <t>Штат в кол-ве 35,3 пед.ставок</t>
  </si>
  <si>
    <t>1 сентября 2021 года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</si>
</sst>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20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</cellStyleXfs>
  <cellXfs count="214">
    <xf numFmtId="0" fontId="0" fillId="0" borderId="0" xfId="0"/>
    <xf numFmtId="0" fontId="0" fillId="3" borderId="0" xfId="0" applyFill="1"/>
    <xf numFmtId="0" fontId="3" fillId="3" borderId="0" xfId="2" applyFont="1" applyFill="1" applyAlignment="1">
      <alignment horizontal="center"/>
    </xf>
    <xf numFmtId="0" fontId="3" fillId="3" borderId="0" xfId="2" applyFont="1" applyFill="1" applyBorder="1" applyAlignment="1"/>
    <xf numFmtId="0" fontId="3" fillId="3" borderId="2" xfId="2" applyFont="1" applyFill="1" applyBorder="1" applyAlignment="1"/>
    <xf numFmtId="0" fontId="3" fillId="3" borderId="3" xfId="2" applyFont="1" applyFill="1" applyBorder="1" applyAlignment="1"/>
    <xf numFmtId="0" fontId="4" fillId="3" borderId="1" xfId="2" applyFont="1" applyFill="1" applyBorder="1" applyAlignment="1">
      <alignment vertical="top" wrapText="1"/>
    </xf>
    <xf numFmtId="0" fontId="3" fillId="3" borderId="1" xfId="2" applyFont="1" applyFill="1" applyBorder="1" applyAlignment="1">
      <alignment vertical="top"/>
    </xf>
    <xf numFmtId="0" fontId="4" fillId="3" borderId="1" xfId="0" applyFont="1" applyFill="1" applyBorder="1"/>
    <xf numFmtId="1" fontId="4" fillId="3" borderId="1" xfId="0" applyNumberFormat="1" applyFont="1" applyFill="1" applyBorder="1"/>
    <xf numFmtId="0" fontId="3" fillId="3" borderId="1" xfId="2" applyFont="1" applyFill="1" applyBorder="1" applyAlignment="1">
      <alignment vertical="top" wrapText="1"/>
    </xf>
    <xf numFmtId="0" fontId="5" fillId="3" borderId="0" xfId="0" applyFont="1" applyFill="1"/>
    <xf numFmtId="0" fontId="3" fillId="3" borderId="0" xfId="0" applyFont="1" applyFill="1"/>
    <xf numFmtId="0" fontId="3" fillId="3" borderId="0" xfId="2" applyFont="1" applyFill="1"/>
    <xf numFmtId="0" fontId="3" fillId="3" borderId="0" xfId="2" applyFont="1" applyFill="1" applyBorder="1"/>
    <xf numFmtId="1" fontId="3" fillId="3" borderId="0" xfId="2" applyNumberFormat="1" applyFont="1" applyFill="1" applyBorder="1" applyAlignment="1">
      <alignment horizontal="center"/>
    </xf>
    <xf numFmtId="0" fontId="3" fillId="3" borderId="6" xfId="2" applyFont="1" applyFill="1" applyBorder="1"/>
    <xf numFmtId="0" fontId="3" fillId="3" borderId="6" xfId="2" applyFont="1" applyFill="1" applyBorder="1" applyAlignment="1"/>
    <xf numFmtId="1" fontId="3" fillId="3" borderId="6" xfId="2" applyNumberFormat="1" applyFont="1" applyFill="1" applyBorder="1" applyAlignment="1">
      <alignment horizontal="center"/>
    </xf>
    <xf numFmtId="49" fontId="3" fillId="3" borderId="1" xfId="2" applyNumberFormat="1" applyFont="1" applyFill="1" applyBorder="1" applyAlignment="1">
      <alignment horizontal="center" vertical="center" textRotation="90" wrapText="1"/>
    </xf>
    <xf numFmtId="0" fontId="3" fillId="3" borderId="1" xfId="2" applyFont="1" applyFill="1" applyBorder="1" applyAlignment="1">
      <alignment horizontal="left" vertical="top" wrapText="1"/>
    </xf>
    <xf numFmtId="0" fontId="3" fillId="3" borderId="1" xfId="2" applyFont="1" applyFill="1" applyBorder="1" applyAlignment="1">
      <alignment horizontal="center" vertical="top" wrapText="1"/>
    </xf>
    <xf numFmtId="1" fontId="3" fillId="3" borderId="1" xfId="2" applyNumberFormat="1" applyFont="1" applyFill="1" applyBorder="1" applyAlignment="1">
      <alignment horizontal="right" vertical="top" wrapText="1"/>
    </xf>
    <xf numFmtId="1" fontId="3" fillId="3" borderId="1" xfId="2" applyNumberFormat="1" applyFont="1" applyFill="1" applyBorder="1" applyAlignment="1">
      <alignment vertical="top" wrapText="1"/>
    </xf>
    <xf numFmtId="1" fontId="3" fillId="3" borderId="1" xfId="2" applyNumberFormat="1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vertical="top" wrapText="1"/>
    </xf>
    <xf numFmtId="1" fontId="3" fillId="3" borderId="2" xfId="2" applyNumberFormat="1" applyFont="1" applyFill="1" applyBorder="1" applyAlignment="1">
      <alignment vertical="top" wrapText="1"/>
    </xf>
    <xf numFmtId="0" fontId="4" fillId="3" borderId="1" xfId="1" applyFont="1" applyFill="1" applyBorder="1" applyAlignment="1">
      <alignment vertical="top" wrapText="1"/>
    </xf>
    <xf numFmtId="0" fontId="4" fillId="3" borderId="1" xfId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right" vertical="top" wrapText="1"/>
    </xf>
    <xf numFmtId="0" fontId="4" fillId="3" borderId="1" xfId="2" applyFont="1" applyFill="1" applyBorder="1" applyAlignment="1">
      <alignment vertical="top"/>
    </xf>
    <xf numFmtId="0" fontId="4" fillId="3" borderId="1" xfId="2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center" vertical="top" wrapText="1"/>
    </xf>
    <xf numFmtId="1" fontId="4" fillId="3" borderId="1" xfId="2" applyNumberFormat="1" applyFont="1" applyFill="1" applyBorder="1" applyAlignment="1">
      <alignment vertical="top" wrapText="1"/>
    </xf>
    <xf numFmtId="1" fontId="4" fillId="3" borderId="1" xfId="2" applyNumberFormat="1" applyFont="1" applyFill="1" applyBorder="1" applyAlignment="1">
      <alignment horizontal="center" vertical="top" wrapText="1"/>
    </xf>
    <xf numFmtId="1" fontId="4" fillId="3" borderId="1" xfId="2" applyNumberFormat="1" applyFont="1" applyFill="1" applyBorder="1" applyAlignment="1">
      <alignment horizontal="right" vertical="top" wrapText="1"/>
    </xf>
    <xf numFmtId="0" fontId="4" fillId="3" borderId="2" xfId="2" applyFont="1" applyFill="1" applyBorder="1" applyAlignment="1">
      <alignment vertical="top" wrapText="1"/>
    </xf>
    <xf numFmtId="0" fontId="3" fillId="3" borderId="1" xfId="2" applyFont="1" applyFill="1" applyBorder="1" applyAlignment="1">
      <alignment horizontal="right" vertical="top" wrapText="1"/>
    </xf>
    <xf numFmtId="3" fontId="3" fillId="3" borderId="1" xfId="2" applyNumberFormat="1" applyFont="1" applyFill="1" applyBorder="1" applyAlignment="1">
      <alignment vertical="top" wrapText="1"/>
    </xf>
    <xf numFmtId="0" fontId="3" fillId="3" borderId="1" xfId="2" applyNumberFormat="1" applyFont="1" applyFill="1" applyBorder="1" applyAlignment="1">
      <alignment vertical="top" wrapText="1"/>
    </xf>
    <xf numFmtId="0" fontId="3" fillId="3" borderId="1" xfId="2" applyNumberFormat="1" applyFont="1" applyFill="1" applyBorder="1" applyAlignment="1">
      <alignment horizontal="center" vertical="top" wrapText="1"/>
    </xf>
    <xf numFmtId="9" fontId="3" fillId="3" borderId="1" xfId="2" applyNumberFormat="1" applyFont="1" applyFill="1" applyBorder="1" applyAlignment="1">
      <alignment horizontal="center" vertical="top" wrapText="1"/>
    </xf>
    <xf numFmtId="0" fontId="3" fillId="3" borderId="1" xfId="2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vertical="top"/>
    </xf>
    <xf numFmtId="1" fontId="4" fillId="3" borderId="2" xfId="2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6" fillId="0" borderId="0" xfId="0" applyFont="1"/>
    <xf numFmtId="9" fontId="7" fillId="0" borderId="0" xfId="0" applyNumberFormat="1" applyFont="1"/>
    <xf numFmtId="1" fontId="0" fillId="0" borderId="0" xfId="0" applyNumberFormat="1"/>
    <xf numFmtId="9" fontId="0" fillId="0" borderId="0" xfId="0" applyNumberFormat="1"/>
    <xf numFmtId="10" fontId="0" fillId="0" borderId="0" xfId="0" applyNumberFormat="1"/>
    <xf numFmtId="164" fontId="7" fillId="0" borderId="0" xfId="0" applyNumberFormat="1" applyFont="1"/>
    <xf numFmtId="0" fontId="8" fillId="0" borderId="0" xfId="0" applyFont="1" applyBorder="1"/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1" applyFont="1" applyFill="1" applyBorder="1" applyAlignment="1">
      <alignment vertical="top"/>
    </xf>
    <xf numFmtId="0" fontId="3" fillId="3" borderId="7" xfId="2" applyFont="1" applyFill="1" applyBorder="1" applyAlignment="1">
      <alignment vertical="top"/>
    </xf>
    <xf numFmtId="0" fontId="3" fillId="3" borderId="4" xfId="2" applyFont="1" applyFill="1" applyBorder="1" applyAlignment="1">
      <alignment vertical="top" wrapText="1"/>
    </xf>
    <xf numFmtId="1" fontId="0" fillId="3" borderId="1" xfId="0" applyNumberFormat="1" applyFill="1" applyBorder="1"/>
    <xf numFmtId="0" fontId="0" fillId="3" borderId="1" xfId="0" applyFill="1" applyBorder="1"/>
    <xf numFmtId="0" fontId="6" fillId="3" borderId="1" xfId="0" applyFont="1" applyFill="1" applyBorder="1"/>
    <xf numFmtId="0" fontId="9" fillId="3" borderId="1" xfId="2" applyFont="1" applyFill="1" applyBorder="1" applyAlignment="1">
      <alignment vertical="top" wrapText="1"/>
    </xf>
    <xf numFmtId="0" fontId="6" fillId="3" borderId="0" xfId="0" applyFont="1" applyFill="1"/>
    <xf numFmtId="1" fontId="6" fillId="3" borderId="0" xfId="0" applyNumberFormat="1" applyFont="1" applyFill="1"/>
    <xf numFmtId="1" fontId="0" fillId="3" borderId="8" xfId="0" applyNumberFormat="1" applyFill="1" applyBorder="1"/>
    <xf numFmtId="2" fontId="3" fillId="3" borderId="1" xfId="2" applyNumberFormat="1" applyFont="1" applyFill="1" applyBorder="1" applyAlignment="1">
      <alignment horizontal="center" vertical="top" wrapText="1"/>
    </xf>
    <xf numFmtId="2" fontId="3" fillId="3" borderId="1" xfId="2" applyNumberFormat="1" applyFont="1" applyFill="1" applyBorder="1" applyAlignment="1">
      <alignment vertical="top" wrapText="1"/>
    </xf>
    <xf numFmtId="1" fontId="4" fillId="3" borderId="1" xfId="1" applyNumberFormat="1" applyFont="1" applyFill="1" applyBorder="1" applyAlignment="1">
      <alignment vertical="top" wrapText="1"/>
    </xf>
    <xf numFmtId="165" fontId="3" fillId="3" borderId="1" xfId="2" applyNumberFormat="1" applyFont="1" applyFill="1" applyBorder="1" applyAlignment="1">
      <alignment horizontal="center" vertical="top" wrapText="1"/>
    </xf>
    <xf numFmtId="165" fontId="4" fillId="3" borderId="1" xfId="2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/>
    </xf>
    <xf numFmtId="165" fontId="3" fillId="3" borderId="1" xfId="2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" fontId="5" fillId="3" borderId="1" xfId="0" applyNumberFormat="1" applyFont="1" applyFill="1" applyBorder="1" applyAlignment="1">
      <alignment vertical="top"/>
    </xf>
    <xf numFmtId="0" fontId="0" fillId="3" borderId="8" xfId="0" applyFill="1" applyBorder="1"/>
    <xf numFmtId="2" fontId="10" fillId="3" borderId="1" xfId="0" applyNumberFormat="1" applyFont="1" applyFill="1" applyBorder="1"/>
    <xf numFmtId="0" fontId="0" fillId="3" borderId="9" xfId="0" applyFill="1" applyBorder="1" applyAlignment="1">
      <alignment textRotation="90"/>
    </xf>
    <xf numFmtId="0" fontId="0" fillId="3" borderId="10" xfId="0" applyFill="1" applyBorder="1" applyAlignment="1">
      <alignment textRotation="90"/>
    </xf>
    <xf numFmtId="0" fontId="0" fillId="3" borderId="11" xfId="0" applyFill="1" applyBorder="1" applyAlignment="1">
      <alignment textRotation="90"/>
    </xf>
    <xf numFmtId="0" fontId="3" fillId="3" borderId="0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/>
    </xf>
    <xf numFmtId="1" fontId="3" fillId="3" borderId="5" xfId="2" applyNumberFormat="1" applyFont="1" applyFill="1" applyBorder="1" applyAlignment="1">
      <alignment horizontal="center"/>
    </xf>
    <xf numFmtId="1" fontId="3" fillId="3" borderId="1" xfId="2" applyNumberFormat="1" applyFont="1" applyFill="1" applyBorder="1" applyAlignment="1">
      <alignment horizontal="center"/>
    </xf>
    <xf numFmtId="49" fontId="3" fillId="3" borderId="1" xfId="2" applyNumberFormat="1" applyFont="1" applyFill="1" applyBorder="1" applyAlignment="1">
      <alignment horizontal="center"/>
    </xf>
    <xf numFmtId="49" fontId="3" fillId="3" borderId="0" xfId="2" applyNumberFormat="1" applyFont="1" applyFill="1" applyBorder="1" applyAlignment="1">
      <alignment horizontal="center"/>
    </xf>
    <xf numFmtId="0" fontId="3" fillId="0" borderId="0" xfId="0" applyFont="1" applyAlignment="1" applyProtection="1">
      <protection locked="0"/>
    </xf>
    <xf numFmtId="0" fontId="11" fillId="0" borderId="0" xfId="0" applyFont="1" applyProtection="1">
      <protection locked="0"/>
    </xf>
    <xf numFmtId="0" fontId="11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1" fontId="3" fillId="0" borderId="0" xfId="0" applyNumberFormat="1" applyFont="1" applyFill="1" applyAlignment="1" applyProtection="1">
      <alignment horizontal="center"/>
      <protection locked="0"/>
    </xf>
    <xf numFmtId="1" fontId="11" fillId="3" borderId="0" xfId="0" applyNumberFormat="1" applyFont="1" applyFill="1" applyProtection="1">
      <protection locked="0"/>
    </xf>
    <xf numFmtId="0" fontId="12" fillId="3" borderId="0" xfId="0" applyFont="1" applyFill="1" applyBorder="1" applyAlignment="1">
      <alignment horizontal="center" vertical="center"/>
    </xf>
    <xf numFmtId="1" fontId="3" fillId="3" borderId="0" xfId="0" applyNumberFormat="1" applyFont="1" applyFill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13" fillId="3" borderId="0" xfId="0" applyFont="1" applyFill="1" applyAlignment="1" applyProtection="1">
      <alignment horizontal="left" wrapText="1"/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Border="1"/>
    <xf numFmtId="1" fontId="4" fillId="3" borderId="0" xfId="0" applyNumberFormat="1" applyFont="1" applyFill="1" applyBorder="1"/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Border="1"/>
    <xf numFmtId="0" fontId="14" fillId="3" borderId="0" xfId="0" applyFont="1" applyFill="1"/>
    <xf numFmtId="1" fontId="3" fillId="3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" fontId="14" fillId="0" borderId="0" xfId="0" applyNumberFormat="1" applyFont="1" applyFill="1" applyBorder="1" applyAlignment="1">
      <alignment horizontal="left" vertical="center"/>
    </xf>
    <xf numFmtId="0" fontId="17" fillId="3" borderId="0" xfId="3" applyFont="1" applyFill="1"/>
    <xf numFmtId="1" fontId="3" fillId="0" borderId="0" xfId="0" applyNumberFormat="1" applyFont="1" applyFill="1" applyAlignment="1" applyProtection="1">
      <protection locked="0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top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0" fontId="18" fillId="3" borderId="1" xfId="1" applyFont="1" applyFill="1" applyBorder="1" applyAlignment="1">
      <alignment vertical="top" wrapText="1"/>
    </xf>
    <xf numFmtId="0" fontId="18" fillId="3" borderId="1" xfId="2" applyFont="1" applyFill="1" applyBorder="1" applyAlignment="1">
      <alignment vertical="top" wrapText="1"/>
    </xf>
    <xf numFmtId="0" fontId="19" fillId="0" borderId="1" xfId="0" applyFont="1" applyBorder="1"/>
    <xf numFmtId="0" fontId="0" fillId="0" borderId="1" xfId="0" applyBorder="1"/>
    <xf numFmtId="0" fontId="4" fillId="3" borderId="1" xfId="2" applyFont="1" applyFill="1" applyBorder="1" applyAlignment="1">
      <alignment horizontal="right" vertical="top" wrapText="1"/>
    </xf>
    <xf numFmtId="10" fontId="0" fillId="0" borderId="1" xfId="0" applyNumberFormat="1" applyBorder="1"/>
    <xf numFmtId="1" fontId="0" fillId="0" borderId="1" xfId="0" applyNumberFormat="1" applyBorder="1"/>
    <xf numFmtId="0" fontId="0" fillId="3" borderId="9" xfId="0" applyFill="1" applyBorder="1" applyAlignment="1">
      <alignment textRotation="90"/>
    </xf>
    <xf numFmtId="0" fontId="0" fillId="3" borderId="10" xfId="0" applyFill="1" applyBorder="1" applyAlignment="1">
      <alignment textRotation="90"/>
    </xf>
    <xf numFmtId="0" fontId="0" fillId="3" borderId="11" xfId="0" applyFill="1" applyBorder="1" applyAlignment="1">
      <alignment textRotation="90"/>
    </xf>
    <xf numFmtId="0" fontId="3" fillId="3" borderId="0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textRotation="90" wrapText="1"/>
    </xf>
    <xf numFmtId="0" fontId="3" fillId="3" borderId="1" xfId="2" applyFont="1" applyFill="1" applyBorder="1" applyAlignment="1"/>
    <xf numFmtId="0" fontId="3" fillId="3" borderId="1" xfId="2" applyFont="1" applyFill="1" applyBorder="1" applyAlignment="1">
      <alignment horizontal="center"/>
    </xf>
    <xf numFmtId="1" fontId="3" fillId="3" borderId="0" xfId="2" applyNumberFormat="1" applyFont="1" applyFill="1" applyBorder="1" applyAlignment="1">
      <alignment horizontal="center"/>
    </xf>
    <xf numFmtId="49" fontId="3" fillId="3" borderId="0" xfId="2" applyNumberFormat="1" applyFont="1" applyFill="1" applyBorder="1" applyAlignment="1">
      <alignment horizontal="center"/>
    </xf>
    <xf numFmtId="0" fontId="3" fillId="3" borderId="0" xfId="2" applyFont="1" applyFill="1" applyBorder="1" applyAlignment="1">
      <alignment vertical="top"/>
    </xf>
    <xf numFmtId="0" fontId="3" fillId="3" borderId="12" xfId="2" applyFont="1" applyFill="1" applyBorder="1" applyAlignment="1">
      <alignment vertical="top"/>
    </xf>
    <xf numFmtId="1" fontId="6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vertical="top"/>
    </xf>
    <xf numFmtId="1" fontId="5" fillId="3" borderId="0" xfId="0" applyNumberFormat="1" applyFont="1" applyFill="1" applyBorder="1" applyAlignment="1">
      <alignment vertical="top"/>
    </xf>
    <xf numFmtId="1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4" fillId="3" borderId="2" xfId="2" applyFont="1" applyFill="1" applyBorder="1" applyAlignment="1">
      <alignment horizontal="center" vertical="top" wrapText="1"/>
    </xf>
    <xf numFmtId="0" fontId="3" fillId="3" borderId="0" xfId="2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0" fillId="3" borderId="5" xfId="0" applyFill="1" applyBorder="1" applyAlignment="1">
      <alignment textRotation="90" wrapText="1"/>
    </xf>
    <xf numFmtId="0" fontId="0" fillId="0" borderId="7" xfId="0" applyBorder="1" applyAlignment="1">
      <alignment textRotation="90" wrapText="1"/>
    </xf>
    <xf numFmtId="0" fontId="0" fillId="0" borderId="8" xfId="0" applyBorder="1" applyAlignment="1">
      <alignment textRotation="90" wrapText="1"/>
    </xf>
    <xf numFmtId="0" fontId="0" fillId="3" borderId="5" xfId="0" applyFill="1" applyBorder="1" applyAlignment="1">
      <alignment textRotation="90"/>
    </xf>
    <xf numFmtId="0" fontId="0" fillId="0" borderId="7" xfId="0" applyBorder="1" applyAlignment="1">
      <alignment textRotation="90"/>
    </xf>
    <xf numFmtId="0" fontId="0" fillId="0" borderId="8" xfId="0" applyBorder="1" applyAlignment="1">
      <alignment textRotation="90"/>
    </xf>
    <xf numFmtId="0" fontId="14" fillId="3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" fontId="14" fillId="0" borderId="0" xfId="0" applyNumberFormat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wrapText="1"/>
      <protection locked="0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/>
    <xf numFmtId="0" fontId="0" fillId="0" borderId="0" xfId="0" applyAlignment="1"/>
    <xf numFmtId="0" fontId="12" fillId="3" borderId="0" xfId="0" applyFont="1" applyFill="1" applyAlignment="1">
      <alignment horizontal="left" vertical="top"/>
    </xf>
    <xf numFmtId="0" fontId="3" fillId="3" borderId="2" xfId="2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1" fontId="3" fillId="3" borderId="2" xfId="2" applyNumberFormat="1" applyFont="1" applyFill="1" applyBorder="1" applyAlignment="1">
      <alignment horizontal="center"/>
    </xf>
    <xf numFmtId="1" fontId="3" fillId="3" borderId="4" xfId="2" applyNumberFormat="1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1" fontId="3" fillId="3" borderId="1" xfId="2" applyNumberFormat="1" applyFont="1" applyFill="1" applyBorder="1" applyAlignment="1">
      <alignment horizontal="center"/>
    </xf>
    <xf numFmtId="1" fontId="3" fillId="3" borderId="5" xfId="2" applyNumberFormat="1" applyFont="1" applyFill="1" applyBorder="1" applyAlignment="1">
      <alignment horizontal="center"/>
    </xf>
    <xf numFmtId="49" fontId="3" fillId="3" borderId="1" xfId="2" applyNumberFormat="1" applyFont="1" applyFill="1" applyBorder="1" applyAlignment="1">
      <alignment horizontal="center"/>
    </xf>
    <xf numFmtId="49" fontId="3" fillId="3" borderId="2" xfId="2" applyNumberFormat="1" applyFont="1" applyFill="1" applyBorder="1" applyAlignment="1">
      <alignment horizontal="center"/>
    </xf>
    <xf numFmtId="49" fontId="3" fillId="3" borderId="4" xfId="2" applyNumberFormat="1" applyFont="1" applyFill="1" applyBorder="1" applyAlignment="1">
      <alignment horizontal="center"/>
    </xf>
    <xf numFmtId="0" fontId="11" fillId="3" borderId="0" xfId="0" applyFont="1" applyFill="1" applyAlignment="1" applyProtection="1">
      <protection locked="0"/>
    </xf>
    <xf numFmtId="0" fontId="13" fillId="3" borderId="0" xfId="0" applyFont="1" applyFill="1" applyAlignment="1" applyProtection="1">
      <alignment horizontal="left" wrapText="1"/>
      <protection locked="0"/>
    </xf>
    <xf numFmtId="0" fontId="13" fillId="3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1" fontId="3" fillId="3" borderId="0" xfId="2" applyNumberFormat="1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49" fontId="3" fillId="3" borderId="0" xfId="2" applyNumberFormat="1" applyFont="1" applyFill="1" applyBorder="1" applyAlignment="1">
      <alignment horizontal="center"/>
    </xf>
    <xf numFmtId="0" fontId="3" fillId="0" borderId="0" xfId="0" applyFont="1" applyFill="1" applyAlignment="1" applyProtection="1">
      <protection locked="0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textRotation="90"/>
    </xf>
    <xf numFmtId="0" fontId="0" fillId="3" borderId="8" xfId="0" applyFill="1" applyBorder="1" applyAlignment="1">
      <alignment textRotation="90"/>
    </xf>
    <xf numFmtId="0" fontId="3" fillId="3" borderId="1" xfId="2" applyFont="1" applyFill="1" applyBorder="1" applyAlignment="1">
      <alignment horizontal="center" textRotation="90" wrapText="1"/>
    </xf>
    <xf numFmtId="0" fontId="3" fillId="3" borderId="1" xfId="2" applyFont="1" applyFill="1" applyBorder="1" applyAlignment="1">
      <alignment horizontal="center" wrapText="1"/>
    </xf>
    <xf numFmtId="0" fontId="3" fillId="3" borderId="1" xfId="2" applyFont="1" applyFill="1" applyBorder="1" applyAlignment="1"/>
    <xf numFmtId="49" fontId="3" fillId="3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textRotation="90"/>
    </xf>
    <xf numFmtId="0" fontId="0" fillId="3" borderId="10" xfId="0" applyFill="1" applyBorder="1" applyAlignment="1">
      <alignment textRotation="90"/>
    </xf>
    <xf numFmtId="0" fontId="0" fillId="3" borderId="11" xfId="0" applyFill="1" applyBorder="1" applyAlignment="1">
      <alignment textRotation="90"/>
    </xf>
    <xf numFmtId="1" fontId="0" fillId="3" borderId="5" xfId="0" applyNumberFormat="1" applyFill="1" applyBorder="1" applyAlignment="1">
      <alignment textRotation="90"/>
    </xf>
    <xf numFmtId="1" fontId="0" fillId="3" borderId="7" xfId="0" applyNumberFormat="1" applyFill="1" applyBorder="1" applyAlignment="1">
      <alignment textRotation="90"/>
    </xf>
    <xf numFmtId="1" fontId="0" fillId="3" borderId="8" xfId="0" applyNumberFormat="1" applyFill="1" applyBorder="1" applyAlignment="1">
      <alignment textRotation="90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center" vertical="center" textRotation="90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vertical="center" textRotation="90" wrapText="1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</cellXfs>
  <cellStyles count="4">
    <cellStyle name="Нейтральный" xfId="1" builtinId="28"/>
    <cellStyle name="Обычный" xfId="0" builtinId="0"/>
    <cellStyle name="Обычный 2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15"/>
  <sheetViews>
    <sheetView tabSelected="1" view="pageBreakPreview" zoomScale="80" zoomScaleNormal="70" zoomScaleSheetLayoutView="80" workbookViewId="0">
      <selection activeCell="BF37" sqref="BF37"/>
    </sheetView>
  </sheetViews>
  <sheetFormatPr defaultRowHeight="15"/>
  <cols>
    <col min="1" max="1" width="3.5703125" customWidth="1"/>
    <col min="2" max="2" width="16.140625" customWidth="1"/>
    <col min="3" max="3" width="10.5703125" customWidth="1"/>
    <col min="4" max="4" width="9.42578125" customWidth="1"/>
    <col min="5" max="5" width="8.5703125" customWidth="1"/>
    <col min="6" max="6" width="6.85546875" customWidth="1"/>
    <col min="7" max="7" width="7" customWidth="1"/>
    <col min="8" max="8" width="7.42578125" customWidth="1"/>
    <col min="9" max="9" width="4" customWidth="1"/>
    <col min="10" max="10" width="5" customWidth="1"/>
    <col min="11" max="11" width="5.5703125" customWidth="1"/>
    <col min="12" max="12" width="4.7109375" customWidth="1"/>
    <col min="13" max="13" width="6.42578125" customWidth="1"/>
    <col min="14" max="14" width="9.7109375" customWidth="1"/>
    <col min="15" max="15" width="9.140625" customWidth="1"/>
    <col min="16" max="16" width="8.140625" customWidth="1"/>
    <col min="17" max="17" width="3.7109375" customWidth="1"/>
    <col min="18" max="18" width="6.28515625" customWidth="1"/>
    <col min="19" max="19" width="2.7109375" customWidth="1"/>
    <col min="20" max="20" width="3.42578125" customWidth="1"/>
    <col min="21" max="21" width="5.140625" customWidth="1"/>
    <col min="22" max="22" width="7" customWidth="1"/>
    <col min="23" max="23" width="2.85546875" customWidth="1"/>
    <col min="24" max="24" width="3.85546875" customWidth="1"/>
    <col min="25" max="25" width="5" customWidth="1"/>
    <col min="26" max="26" width="6.5703125" customWidth="1"/>
    <col min="27" max="27" width="4" customWidth="1"/>
    <col min="28" max="28" width="5.28515625" customWidth="1"/>
    <col min="29" max="29" width="8.5703125" customWidth="1"/>
    <col min="30" max="30" width="8.28515625" customWidth="1"/>
    <col min="31" max="31" width="4.5703125" customWidth="1"/>
    <col min="32" max="32" width="7" customWidth="1"/>
    <col min="33" max="33" width="3.140625" customWidth="1"/>
    <col min="34" max="34" width="5" customWidth="1"/>
    <col min="35" max="35" width="6.5703125" customWidth="1"/>
    <col min="36" max="36" width="8.5703125" customWidth="1"/>
    <col min="37" max="37" width="8.28515625" customWidth="1"/>
    <col min="38" max="38" width="9.85546875" customWidth="1"/>
    <col min="39" max="39" width="9" customWidth="1"/>
    <col min="40" max="40" width="4.5703125" customWidth="1"/>
    <col min="41" max="41" width="4.7109375" customWidth="1"/>
    <col min="42" max="42" width="4.5703125" customWidth="1"/>
    <col min="43" max="43" width="4.85546875" customWidth="1"/>
    <col min="44" max="44" width="3.7109375" customWidth="1"/>
    <col min="45" max="45" width="9.7109375" customWidth="1"/>
    <col min="46" max="46" width="8.5703125" customWidth="1"/>
    <col min="47" max="47" width="9.28515625" customWidth="1"/>
    <col min="48" max="48" width="9.85546875" customWidth="1"/>
    <col min="49" max="49" width="5" customWidth="1"/>
    <col min="50" max="50" width="4.5703125" customWidth="1"/>
    <col min="51" max="51" width="4.140625" customWidth="1"/>
    <col min="52" max="53" width="3.42578125" customWidth="1"/>
    <col min="54" max="54" width="7.28515625" customWidth="1"/>
    <col min="55" max="55" width="8.85546875" customWidth="1"/>
    <col min="56" max="56" width="8.28515625" customWidth="1"/>
    <col min="57" max="57" width="9" customWidth="1"/>
    <col min="58" max="59" width="7.7109375" customWidth="1"/>
    <col min="60" max="60" width="11.28515625" customWidth="1"/>
  </cols>
  <sheetData>
    <row r="1" spans="1:60">
      <c r="I1" s="57"/>
      <c r="K1" s="55"/>
      <c r="L1" s="55"/>
    </row>
    <row r="4" spans="1:6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3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6.75" customHeight="1">
      <c r="A6" s="12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>
      <c r="A7" s="89" t="s">
        <v>147</v>
      </c>
      <c r="B7" s="89"/>
      <c r="C7" s="89"/>
      <c r="D7" s="90"/>
      <c r="E7" s="90"/>
      <c r="F7" s="89" t="s">
        <v>147</v>
      </c>
      <c r="G7" s="89"/>
      <c r="H7" s="89"/>
      <c r="I7" s="91"/>
      <c r="J7" s="91"/>
      <c r="K7" s="91"/>
      <c r="L7" s="91"/>
      <c r="M7" s="91"/>
      <c r="N7" s="91"/>
      <c r="O7" s="91"/>
      <c r="P7" s="92" t="s">
        <v>148</v>
      </c>
      <c r="Q7" s="93"/>
      <c r="R7" s="91"/>
      <c r="S7" s="91"/>
      <c r="T7" s="94"/>
      <c r="U7" s="91"/>
      <c r="V7" s="91"/>
      <c r="W7" s="94"/>
      <c r="X7" s="95"/>
      <c r="Y7" s="102"/>
      <c r="Z7" s="102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>
      <c r="A8" s="90"/>
      <c r="B8" s="90"/>
      <c r="C8" s="90"/>
      <c r="D8" s="90"/>
      <c r="E8" s="90"/>
      <c r="F8" s="90"/>
      <c r="G8" s="90"/>
      <c r="H8" s="90"/>
      <c r="I8" s="91"/>
      <c r="J8" s="91"/>
      <c r="K8" s="91"/>
      <c r="L8" s="96"/>
      <c r="M8" s="91"/>
      <c r="N8" s="91"/>
      <c r="O8" s="91"/>
      <c r="P8" s="177" t="s">
        <v>149</v>
      </c>
      <c r="Q8" s="165"/>
      <c r="R8" s="165"/>
      <c r="S8" s="165"/>
      <c r="T8" s="165"/>
      <c r="U8" s="165"/>
      <c r="V8" s="165"/>
      <c r="W8" s="164"/>
      <c r="X8" s="164"/>
      <c r="Y8" s="184"/>
      <c r="Z8" s="184"/>
      <c r="AA8" s="3"/>
      <c r="AB8" s="3"/>
      <c r="AC8" s="3"/>
      <c r="AD8" s="3"/>
      <c r="AE8" s="3"/>
      <c r="AF8" s="3"/>
      <c r="AG8" s="84"/>
      <c r="AH8" s="187"/>
      <c r="AI8" s="187"/>
      <c r="AJ8" s="140"/>
      <c r="AK8" s="140"/>
      <c r="AL8" s="88"/>
      <c r="AM8" s="88"/>
      <c r="AN8" s="1"/>
      <c r="AO8" s="171" t="s">
        <v>0</v>
      </c>
      <c r="AP8" s="171"/>
      <c r="AQ8" s="4" t="s">
        <v>1</v>
      </c>
      <c r="AR8" s="5"/>
      <c r="AS8" s="5"/>
      <c r="AT8" s="5"/>
      <c r="AU8" s="5"/>
      <c r="AV8" s="5"/>
      <c r="AW8" s="83">
        <v>0</v>
      </c>
      <c r="AX8" s="174" t="s">
        <v>2</v>
      </c>
      <c r="AY8" s="174"/>
      <c r="AZ8" s="175" t="s">
        <v>3</v>
      </c>
      <c r="BA8" s="176"/>
      <c r="BB8" s="87" t="s">
        <v>4</v>
      </c>
      <c r="BC8" s="87" t="s">
        <v>5</v>
      </c>
      <c r="BD8" s="1"/>
      <c r="BE8" s="1"/>
      <c r="BF8" s="1"/>
      <c r="BG8" s="1"/>
      <c r="BH8" s="1"/>
    </row>
    <row r="9" spans="1:60" ht="17.25" customHeight="1">
      <c r="A9" s="90"/>
      <c r="B9" s="90"/>
      <c r="C9" s="90"/>
      <c r="D9" s="90"/>
      <c r="E9" s="90"/>
      <c r="F9" s="97"/>
      <c r="G9" s="97"/>
      <c r="H9" s="97"/>
      <c r="I9" s="90"/>
      <c r="J9" s="91"/>
      <c r="K9" s="91"/>
      <c r="L9" s="96"/>
      <c r="M9" s="91"/>
      <c r="N9" s="91"/>
      <c r="O9" s="91"/>
      <c r="P9" s="178"/>
      <c r="Q9" s="178"/>
      <c r="R9" s="178"/>
      <c r="S9" s="178"/>
      <c r="T9" s="178"/>
      <c r="U9" s="178"/>
      <c r="V9" s="178"/>
      <c r="W9" s="179"/>
      <c r="X9" s="164"/>
      <c r="Y9" s="184"/>
      <c r="Z9" s="184"/>
      <c r="AA9" s="3"/>
      <c r="AB9" s="3"/>
      <c r="AC9" s="3"/>
      <c r="AD9" s="3"/>
      <c r="AE9" s="3"/>
      <c r="AF9" s="3"/>
      <c r="AG9" s="84"/>
      <c r="AH9" s="183"/>
      <c r="AI9" s="183"/>
      <c r="AJ9" s="139"/>
      <c r="AK9" s="139"/>
      <c r="AL9" s="15"/>
      <c r="AM9" s="15"/>
      <c r="AN9" s="1"/>
      <c r="AO9" s="171">
        <v>1</v>
      </c>
      <c r="AP9" s="171"/>
      <c r="AQ9" s="4" t="s">
        <v>7</v>
      </c>
      <c r="AR9" s="5"/>
      <c r="AS9" s="5"/>
      <c r="AT9" s="5"/>
      <c r="AU9" s="5"/>
      <c r="AV9" s="5"/>
      <c r="AW9" s="83">
        <v>1</v>
      </c>
      <c r="AX9" s="172">
        <v>6</v>
      </c>
      <c r="AY9" s="172"/>
      <c r="AZ9" s="169">
        <v>9</v>
      </c>
      <c r="BA9" s="170"/>
      <c r="BB9" s="86">
        <v>2</v>
      </c>
      <c r="BC9" s="86">
        <v>17</v>
      </c>
      <c r="BD9" s="1"/>
      <c r="BE9" s="1"/>
      <c r="BF9" s="1"/>
      <c r="BG9" s="1"/>
      <c r="BH9" s="1"/>
    </row>
    <row r="10" spans="1:60" ht="39" customHeight="1">
      <c r="A10" s="180" t="s">
        <v>152</v>
      </c>
      <c r="B10" s="180"/>
      <c r="C10" s="180"/>
      <c r="D10" s="98"/>
      <c r="E10" s="98"/>
      <c r="F10" s="181" t="s">
        <v>150</v>
      </c>
      <c r="G10" s="182"/>
      <c r="H10" s="182"/>
      <c r="I10" s="182"/>
      <c r="J10" s="182"/>
      <c r="K10" s="182"/>
      <c r="L10" s="182"/>
      <c r="M10" s="182"/>
      <c r="N10" s="99"/>
      <c r="O10" s="99"/>
      <c r="P10" s="91" t="s">
        <v>202</v>
      </c>
      <c r="Q10" s="100"/>
      <c r="R10" s="100"/>
      <c r="S10" s="100"/>
      <c r="T10" s="100"/>
      <c r="U10" s="100"/>
      <c r="V10" s="100"/>
      <c r="W10" s="94"/>
      <c r="X10" s="95"/>
      <c r="Y10" s="184"/>
      <c r="Z10" s="184"/>
      <c r="AA10" s="3"/>
      <c r="AB10" s="3"/>
      <c r="AC10" s="3"/>
      <c r="AD10" s="3"/>
      <c r="AE10" s="3"/>
      <c r="AF10" s="3"/>
      <c r="AG10" s="84"/>
      <c r="AH10" s="183"/>
      <c r="AI10" s="183"/>
      <c r="AJ10" s="139"/>
      <c r="AK10" s="139"/>
      <c r="AL10" s="15"/>
      <c r="AM10" s="15"/>
      <c r="AN10" s="1"/>
      <c r="AO10" s="171">
        <v>2</v>
      </c>
      <c r="AP10" s="171"/>
      <c r="AQ10" s="4" t="s">
        <v>8</v>
      </c>
      <c r="AR10" s="5"/>
      <c r="AS10" s="5"/>
      <c r="AT10" s="5"/>
      <c r="AU10" s="5"/>
      <c r="AV10" s="5"/>
      <c r="AW10" s="83">
        <v>1</v>
      </c>
      <c r="AX10" s="172">
        <v>6</v>
      </c>
      <c r="AY10" s="172"/>
      <c r="AZ10" s="169">
        <v>9</v>
      </c>
      <c r="BA10" s="170"/>
      <c r="BB10" s="86">
        <v>2</v>
      </c>
      <c r="BC10" s="86">
        <v>17</v>
      </c>
      <c r="BD10" s="1"/>
      <c r="BE10" s="1"/>
      <c r="BF10" s="1"/>
      <c r="BG10" s="1"/>
      <c r="BH10" s="1"/>
    </row>
    <row r="11" spans="1:60" ht="45" customHeight="1">
      <c r="A11" s="90"/>
      <c r="B11" s="90"/>
      <c r="C11" s="90"/>
      <c r="D11" s="90"/>
      <c r="E11" s="90"/>
      <c r="F11" s="90"/>
      <c r="G11" s="90"/>
      <c r="H11" s="90"/>
      <c r="I11" s="91"/>
      <c r="J11" s="101"/>
      <c r="K11" s="101"/>
      <c r="L11" s="101"/>
      <c r="M11" s="101"/>
      <c r="N11" s="91"/>
      <c r="O11" s="91"/>
      <c r="P11" s="162" t="s">
        <v>158</v>
      </c>
      <c r="Q11" s="162"/>
      <c r="R11" s="162"/>
      <c r="S11" s="162"/>
      <c r="T11" s="162"/>
      <c r="U11" s="162"/>
      <c r="V11" s="162"/>
      <c r="W11" s="163"/>
      <c r="X11" s="164"/>
      <c r="Y11" s="165"/>
      <c r="Z11" s="165"/>
      <c r="AA11" s="165"/>
      <c r="AB11" s="165"/>
      <c r="AC11" s="3"/>
      <c r="AD11" s="3"/>
      <c r="AE11" s="3"/>
      <c r="AF11" s="3"/>
      <c r="AG11" s="84"/>
      <c r="AH11" s="183"/>
      <c r="AI11" s="183"/>
      <c r="AJ11" s="139"/>
      <c r="AK11" s="139"/>
      <c r="AL11" s="15"/>
      <c r="AM11" s="15"/>
      <c r="AN11" s="1"/>
      <c r="AO11" s="171">
        <v>3</v>
      </c>
      <c r="AP11" s="171"/>
      <c r="AQ11" s="4" t="s">
        <v>9</v>
      </c>
      <c r="AR11" s="5"/>
      <c r="AS11" s="5"/>
      <c r="AT11" s="5"/>
      <c r="AU11" s="5"/>
      <c r="AV11" s="5"/>
      <c r="AW11" s="83">
        <v>24</v>
      </c>
      <c r="AX11" s="172">
        <v>152</v>
      </c>
      <c r="AY11" s="172"/>
      <c r="AZ11" s="169">
        <v>313</v>
      </c>
      <c r="BA11" s="170"/>
      <c r="BB11" s="86">
        <v>83</v>
      </c>
      <c r="BC11" s="86">
        <v>548</v>
      </c>
      <c r="BD11" s="1"/>
      <c r="BE11" s="1"/>
      <c r="BF11" s="1"/>
      <c r="BG11" s="1"/>
      <c r="BH11" s="1"/>
    </row>
    <row r="12" spans="1:60">
      <c r="A12" s="185" t="s">
        <v>151</v>
      </c>
      <c r="B12" s="185"/>
      <c r="C12" s="185"/>
      <c r="D12" s="185"/>
      <c r="E12" s="185"/>
      <c r="F12" s="186" t="s">
        <v>182</v>
      </c>
      <c r="G12" s="186"/>
      <c r="H12" s="186"/>
      <c r="I12" s="186"/>
      <c r="J12" s="186"/>
      <c r="K12" s="186"/>
      <c r="L12" s="186"/>
      <c r="M12" s="186"/>
      <c r="N12" s="186"/>
      <c r="O12" s="186"/>
      <c r="P12" s="162" t="s">
        <v>159</v>
      </c>
      <c r="Q12" s="162"/>
      <c r="R12" s="162"/>
      <c r="S12" s="162"/>
      <c r="T12" s="162"/>
      <c r="U12" s="162"/>
      <c r="V12" s="162"/>
      <c r="W12" s="163"/>
      <c r="X12" s="164"/>
      <c r="Y12" s="184"/>
      <c r="Z12" s="184"/>
      <c r="AA12" s="3"/>
      <c r="AB12" s="3"/>
      <c r="AC12" s="3"/>
      <c r="AD12" s="3"/>
      <c r="AE12" s="3"/>
      <c r="AF12" s="3"/>
      <c r="AG12" s="84"/>
      <c r="AH12" s="183"/>
      <c r="AI12" s="183"/>
      <c r="AJ12" s="139"/>
      <c r="AK12" s="139"/>
      <c r="AL12" s="15"/>
      <c r="AM12" s="15"/>
      <c r="AN12" s="1"/>
      <c r="AO12" s="171">
        <v>4</v>
      </c>
      <c r="AP12" s="171"/>
      <c r="AQ12" s="4" t="s">
        <v>10</v>
      </c>
      <c r="AR12" s="5"/>
      <c r="AS12" s="5"/>
      <c r="AT12" s="5"/>
      <c r="AU12" s="5"/>
      <c r="AV12" s="5"/>
      <c r="AW12" s="83">
        <v>24</v>
      </c>
      <c r="AX12" s="172">
        <v>143</v>
      </c>
      <c r="AY12" s="172"/>
      <c r="AZ12" s="169">
        <v>285</v>
      </c>
      <c r="BA12" s="170"/>
      <c r="BB12" s="86">
        <v>56</v>
      </c>
      <c r="BC12" s="86">
        <v>484</v>
      </c>
      <c r="BD12" s="1"/>
      <c r="BE12" s="1"/>
      <c r="BF12" s="1"/>
      <c r="BG12" s="1"/>
      <c r="BH12" s="1"/>
    </row>
    <row r="13" spans="1:60">
      <c r="A13" s="12"/>
      <c r="B13" s="12"/>
      <c r="C13" s="12"/>
      <c r="D13" s="13"/>
      <c r="E13" s="11"/>
      <c r="F13" s="11"/>
      <c r="G13" s="11"/>
      <c r="H13" s="13"/>
      <c r="I13" s="13"/>
      <c r="J13" s="13"/>
      <c r="K13" s="13"/>
      <c r="L13" s="13"/>
      <c r="M13" s="13"/>
      <c r="N13" s="13"/>
      <c r="O13" s="13"/>
      <c r="P13" s="82"/>
      <c r="Q13" s="184"/>
      <c r="R13" s="184"/>
      <c r="S13" s="82"/>
      <c r="T13" s="82"/>
      <c r="U13" s="3"/>
      <c r="V13" s="3"/>
      <c r="W13" s="3"/>
      <c r="X13" s="3"/>
      <c r="Y13" s="184"/>
      <c r="Z13" s="184"/>
      <c r="AA13" s="3"/>
      <c r="AB13" s="3"/>
      <c r="AC13" s="3"/>
      <c r="AD13" s="3"/>
      <c r="AE13" s="3"/>
      <c r="AF13" s="3"/>
      <c r="AG13" s="84"/>
      <c r="AH13" s="183"/>
      <c r="AI13" s="183"/>
      <c r="AJ13" s="139"/>
      <c r="AK13" s="139"/>
      <c r="AL13" s="15"/>
      <c r="AM13" s="15"/>
      <c r="AN13" s="1"/>
      <c r="AO13" s="171">
        <v>5</v>
      </c>
      <c r="AP13" s="171"/>
      <c r="AQ13" s="4" t="s">
        <v>11</v>
      </c>
      <c r="AR13" s="5"/>
      <c r="AS13" s="5"/>
      <c r="AT13" s="5"/>
      <c r="AU13" s="5"/>
      <c r="AV13" s="5"/>
      <c r="AW13" s="83"/>
      <c r="AX13" s="172">
        <v>9</v>
      </c>
      <c r="AY13" s="172"/>
      <c r="AZ13" s="169">
        <v>28</v>
      </c>
      <c r="BA13" s="170"/>
      <c r="BB13" s="86">
        <v>27</v>
      </c>
      <c r="BC13" s="86">
        <v>64</v>
      </c>
      <c r="BD13" s="1"/>
      <c r="BE13" s="1"/>
      <c r="BF13" s="1"/>
      <c r="BG13" s="1"/>
      <c r="BH13" s="1"/>
    </row>
    <row r="14" spans="1:60">
      <c r="A14" s="12"/>
      <c r="B14" s="12"/>
      <c r="C14" s="12"/>
      <c r="D14" s="13"/>
      <c r="E14" s="11"/>
      <c r="F14" s="11"/>
      <c r="G14" s="11"/>
      <c r="H14" s="11"/>
      <c r="I14" s="11"/>
      <c r="J14" s="11"/>
      <c r="K14" s="188" t="s">
        <v>160</v>
      </c>
      <c r="L14" s="165"/>
      <c r="M14" s="165"/>
      <c r="N14" s="165"/>
      <c r="O14" s="165"/>
      <c r="P14" s="165"/>
      <c r="Q14" s="165"/>
      <c r="R14" s="165"/>
      <c r="S14" s="165"/>
      <c r="T14" s="165"/>
      <c r="U14" s="3"/>
      <c r="V14" s="3"/>
      <c r="W14" s="3"/>
      <c r="X14" s="3"/>
      <c r="Y14" s="184"/>
      <c r="Z14" s="184"/>
      <c r="AA14" s="3"/>
      <c r="AB14" s="3"/>
      <c r="AC14" s="3"/>
      <c r="AD14" s="3"/>
      <c r="AE14" s="3"/>
      <c r="AF14" s="3"/>
      <c r="AG14" s="84"/>
      <c r="AH14" s="183"/>
      <c r="AI14" s="183"/>
      <c r="AJ14" s="139"/>
      <c r="AK14" s="139"/>
      <c r="AL14" s="15"/>
      <c r="AM14" s="15"/>
      <c r="AN14" s="1"/>
      <c r="AO14" s="171">
        <v>6</v>
      </c>
      <c r="AP14" s="171"/>
      <c r="AQ14" s="4" t="s">
        <v>12</v>
      </c>
      <c r="AR14" s="5"/>
      <c r="AS14" s="5"/>
      <c r="AT14" s="5"/>
      <c r="AU14" s="5"/>
      <c r="AV14" s="5"/>
      <c r="AW14" s="83"/>
      <c r="AX14" s="172"/>
      <c r="AY14" s="172"/>
      <c r="AZ14" s="169">
        <v>10</v>
      </c>
      <c r="BA14" s="170"/>
      <c r="BB14" s="86"/>
      <c r="BC14" s="86">
        <v>10</v>
      </c>
      <c r="BD14" s="1"/>
      <c r="BE14" s="1"/>
      <c r="BF14" s="1"/>
      <c r="BG14" s="1"/>
      <c r="BH14" s="1"/>
    </row>
    <row r="15" spans="1:60" ht="15.75">
      <c r="A15" s="11"/>
      <c r="B15" s="13"/>
      <c r="C15" s="13"/>
      <c r="D15" s="13"/>
      <c r="E15" s="13"/>
      <c r="F15" s="13"/>
      <c r="G15" s="13"/>
      <c r="H15" s="13"/>
      <c r="I15" s="13"/>
      <c r="J15" s="13"/>
      <c r="K15" s="117"/>
      <c r="L15" s="13"/>
      <c r="M15" s="13"/>
      <c r="N15" s="13"/>
      <c r="O15" s="82"/>
      <c r="P15" s="82"/>
      <c r="Q15" s="184"/>
      <c r="R15" s="184"/>
      <c r="S15" s="82"/>
      <c r="T15" s="82"/>
      <c r="U15" s="3"/>
      <c r="V15" s="3"/>
      <c r="W15" s="3"/>
      <c r="X15" s="3"/>
      <c r="Y15" s="184"/>
      <c r="Z15" s="184"/>
      <c r="AA15" s="3"/>
      <c r="AB15" s="3"/>
      <c r="AC15" s="3"/>
      <c r="AD15" s="3"/>
      <c r="AE15" s="3"/>
      <c r="AF15" s="3"/>
      <c r="AG15" s="84"/>
      <c r="AH15" s="183"/>
      <c r="AI15" s="183"/>
      <c r="AJ15" s="139"/>
      <c r="AK15" s="139"/>
      <c r="AL15" s="15"/>
      <c r="AM15" s="15"/>
      <c r="AN15" s="1"/>
      <c r="AO15" s="171">
        <v>7</v>
      </c>
      <c r="AP15" s="171"/>
      <c r="AQ15" s="4" t="s">
        <v>13</v>
      </c>
      <c r="AR15" s="5"/>
      <c r="AS15" s="5"/>
      <c r="AT15" s="5"/>
      <c r="AU15" s="5"/>
      <c r="AV15" s="5"/>
      <c r="AW15" s="83"/>
      <c r="AX15" s="172"/>
      <c r="AY15" s="172"/>
      <c r="AZ15" s="169"/>
      <c r="BA15" s="170"/>
      <c r="BB15" s="86"/>
      <c r="BC15" s="86"/>
      <c r="BD15" s="1"/>
      <c r="BE15" s="1"/>
      <c r="BF15" s="1"/>
      <c r="BG15" s="1"/>
      <c r="BH15" s="1"/>
    </row>
    <row r="16" spans="1:60">
      <c r="A16" s="11"/>
      <c r="B16" s="13"/>
      <c r="C16" s="13"/>
      <c r="D16" s="13"/>
      <c r="E16" s="13"/>
      <c r="F16" s="13"/>
      <c r="G16" s="2"/>
      <c r="H16" s="13"/>
      <c r="I16" s="13"/>
      <c r="J16" s="13"/>
      <c r="K16" s="118" t="s">
        <v>6</v>
      </c>
      <c r="L16" s="13"/>
      <c r="M16" s="13"/>
      <c r="N16" s="13"/>
      <c r="O16" s="15"/>
      <c r="P16" s="15"/>
      <c r="Q16" s="184"/>
      <c r="R16" s="184"/>
      <c r="S16" s="82"/>
      <c r="T16" s="82"/>
      <c r="U16" s="3"/>
      <c r="V16" s="3"/>
      <c r="W16" s="3"/>
      <c r="X16" s="3"/>
      <c r="Y16" s="184"/>
      <c r="Z16" s="184"/>
      <c r="AA16" s="3"/>
      <c r="AB16" s="3"/>
      <c r="AC16" s="3"/>
      <c r="AD16" s="3"/>
      <c r="AE16" s="3"/>
      <c r="AF16" s="3"/>
      <c r="AG16" s="84"/>
      <c r="AH16" s="183"/>
      <c r="AI16" s="183"/>
      <c r="AJ16" s="139"/>
      <c r="AK16" s="139"/>
      <c r="AL16" s="15"/>
      <c r="AM16" s="15"/>
      <c r="AN16" s="1"/>
      <c r="AO16" s="171">
        <v>8</v>
      </c>
      <c r="AP16" s="171"/>
      <c r="AQ16" s="4" t="s">
        <v>14</v>
      </c>
      <c r="AR16" s="5"/>
      <c r="AS16" s="5"/>
      <c r="AT16" s="5"/>
      <c r="AU16" s="5"/>
      <c r="AV16" s="5"/>
      <c r="AW16" s="83"/>
      <c r="AX16" s="172">
        <v>2</v>
      </c>
      <c r="AY16" s="172"/>
      <c r="AZ16" s="169"/>
      <c r="BA16" s="170"/>
      <c r="BB16" s="86">
        <v>2</v>
      </c>
      <c r="BC16" s="86">
        <v>4</v>
      </c>
      <c r="BD16" s="1"/>
      <c r="BE16" s="1"/>
      <c r="BF16" s="1"/>
      <c r="BG16" s="1"/>
      <c r="BH16" s="1"/>
    </row>
    <row r="17" spans="1:60">
      <c r="A17" s="1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82"/>
      <c r="P17" s="82"/>
      <c r="Q17" s="184"/>
      <c r="R17" s="184"/>
      <c r="S17" s="82"/>
      <c r="T17" s="82"/>
      <c r="U17" s="3"/>
      <c r="V17" s="3"/>
      <c r="W17" s="3"/>
      <c r="X17" s="3"/>
      <c r="Y17" s="184"/>
      <c r="Z17" s="184"/>
      <c r="AA17" s="3"/>
      <c r="AB17" s="3"/>
      <c r="AC17" s="3"/>
      <c r="AD17" s="3"/>
      <c r="AE17" s="3"/>
      <c r="AF17" s="3"/>
      <c r="AG17" s="84"/>
      <c r="AH17" s="183"/>
      <c r="AI17" s="183"/>
      <c r="AJ17" s="139"/>
      <c r="AK17" s="139"/>
      <c r="AL17" s="15"/>
      <c r="AM17" s="15"/>
      <c r="AN17" s="1"/>
      <c r="AO17" s="171">
        <v>9</v>
      </c>
      <c r="AP17" s="171"/>
      <c r="AQ17" s="4" t="s">
        <v>15</v>
      </c>
      <c r="AR17" s="5"/>
      <c r="AS17" s="5"/>
      <c r="AT17" s="5"/>
      <c r="AU17" s="5"/>
      <c r="AV17" s="5"/>
      <c r="AW17" s="83"/>
      <c r="AX17" s="172"/>
      <c r="AY17" s="172"/>
      <c r="AZ17" s="169">
        <v>7</v>
      </c>
      <c r="BA17" s="170"/>
      <c r="BB17" s="86">
        <v>5</v>
      </c>
      <c r="BC17" s="86">
        <v>12</v>
      </c>
      <c r="BD17" s="1"/>
      <c r="BE17" s="1"/>
      <c r="BF17" s="1"/>
      <c r="BG17" s="1"/>
      <c r="BH17" s="1"/>
    </row>
    <row r="18" spans="1:60">
      <c r="A18" s="11"/>
      <c r="B18" s="13"/>
      <c r="C18" s="13"/>
      <c r="D18" s="13"/>
      <c r="E18" s="13"/>
      <c r="F18" s="13"/>
      <c r="G18" s="13"/>
      <c r="H18" s="13"/>
      <c r="I18" s="93" t="s">
        <v>161</v>
      </c>
      <c r="J18" s="13"/>
      <c r="K18" s="13"/>
      <c r="L18" s="13"/>
      <c r="M18" s="13"/>
      <c r="N18" s="14"/>
      <c r="O18" s="82"/>
      <c r="P18" s="82"/>
      <c r="Q18" s="184"/>
      <c r="R18" s="184"/>
      <c r="S18" s="82"/>
      <c r="T18" s="82"/>
      <c r="U18" s="3"/>
      <c r="V18" s="3"/>
      <c r="W18" s="3"/>
      <c r="X18" s="3"/>
      <c r="Y18" s="184"/>
      <c r="Z18" s="184"/>
      <c r="AA18" s="3"/>
      <c r="AB18" s="3"/>
      <c r="AC18" s="3"/>
      <c r="AD18" s="3"/>
      <c r="AE18" s="3"/>
      <c r="AF18" s="3"/>
      <c r="AG18" s="84"/>
      <c r="AH18" s="183"/>
      <c r="AI18" s="183"/>
      <c r="AJ18" s="139"/>
      <c r="AK18" s="139"/>
      <c r="AL18" s="15"/>
      <c r="AM18" s="15"/>
      <c r="AN18" s="1"/>
      <c r="AO18" s="171">
        <v>10</v>
      </c>
      <c r="AP18" s="171"/>
      <c r="AQ18" s="4" t="s">
        <v>16</v>
      </c>
      <c r="AR18" s="5"/>
      <c r="AS18" s="5"/>
      <c r="AT18" s="5"/>
      <c r="AU18" s="5"/>
      <c r="AV18" s="5"/>
      <c r="AW18" s="83"/>
      <c r="AX18" s="173"/>
      <c r="AY18" s="173"/>
      <c r="AZ18" s="169">
        <v>2</v>
      </c>
      <c r="BA18" s="170"/>
      <c r="BB18" s="85"/>
      <c r="BC18" s="86">
        <v>2</v>
      </c>
      <c r="BD18" s="1"/>
      <c r="BE18" s="1"/>
      <c r="BF18" s="1"/>
      <c r="BG18" s="1"/>
      <c r="BH18" s="1"/>
    </row>
    <row r="19" spans="1:60">
      <c r="A19" s="1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82"/>
      <c r="P19" s="82"/>
      <c r="Q19" s="82"/>
      <c r="R19" s="82"/>
      <c r="S19" s="82"/>
      <c r="T19" s="82"/>
      <c r="U19" s="3"/>
      <c r="V19" s="3"/>
      <c r="W19" s="3"/>
      <c r="X19" s="3"/>
      <c r="Y19" s="184"/>
      <c r="Z19" s="184"/>
      <c r="AA19" s="3"/>
      <c r="AB19" s="3"/>
      <c r="AC19" s="3"/>
      <c r="AD19" s="3"/>
      <c r="AE19" s="3"/>
      <c r="AF19" s="3"/>
      <c r="AG19" s="84"/>
      <c r="AH19" s="183"/>
      <c r="AI19" s="183"/>
      <c r="AJ19" s="139"/>
      <c r="AK19" s="139"/>
      <c r="AL19" s="15"/>
      <c r="AM19" s="15"/>
      <c r="AN19" s="1"/>
      <c r="AO19" s="167">
        <v>11</v>
      </c>
      <c r="AP19" s="168"/>
      <c r="AQ19" s="4" t="s">
        <v>129</v>
      </c>
      <c r="AR19" s="5"/>
      <c r="AS19" s="5"/>
      <c r="AT19" s="5"/>
      <c r="AU19" s="5"/>
      <c r="AV19" s="5"/>
      <c r="AW19" s="83"/>
      <c r="AX19" s="169">
        <v>4</v>
      </c>
      <c r="AY19" s="170"/>
      <c r="AZ19" s="169">
        <v>9</v>
      </c>
      <c r="BA19" s="170"/>
      <c r="BB19" s="86">
        <v>7</v>
      </c>
      <c r="BC19" s="86">
        <v>20</v>
      </c>
      <c r="BD19" s="1"/>
      <c r="BE19" s="1"/>
      <c r="BF19" s="1"/>
      <c r="BG19" s="1"/>
      <c r="BH19" s="1"/>
    </row>
    <row r="20" spans="1:60">
      <c r="A20" s="11"/>
      <c r="B20" s="13"/>
      <c r="C20" s="13"/>
      <c r="D20" s="119"/>
      <c r="E20" s="120" t="s">
        <v>177</v>
      </c>
      <c r="F20" s="119"/>
      <c r="G20" s="119"/>
      <c r="H20" s="13"/>
      <c r="I20" s="13"/>
      <c r="J20" s="13"/>
      <c r="K20" s="13"/>
      <c r="L20" s="13"/>
      <c r="M20" s="13"/>
      <c r="N20" s="14"/>
      <c r="O20" s="82"/>
      <c r="P20" s="82"/>
      <c r="Q20" s="82"/>
      <c r="R20" s="82"/>
      <c r="S20" s="82"/>
      <c r="T20" s="82"/>
      <c r="U20" s="3"/>
      <c r="V20" s="3"/>
      <c r="W20" s="3"/>
      <c r="X20" s="3"/>
      <c r="Y20" s="184"/>
      <c r="Z20" s="184"/>
      <c r="AA20" s="3"/>
      <c r="AB20" s="3"/>
      <c r="AC20" s="3"/>
      <c r="AD20" s="3"/>
      <c r="AE20" s="3"/>
      <c r="AF20" s="3"/>
      <c r="AG20" s="84"/>
      <c r="AH20" s="183"/>
      <c r="AI20" s="183"/>
      <c r="AJ20" s="139"/>
      <c r="AK20" s="139"/>
      <c r="AL20" s="15"/>
      <c r="AM20" s="15"/>
      <c r="AN20" s="1"/>
      <c r="AO20" s="167">
        <v>12</v>
      </c>
      <c r="AP20" s="168"/>
      <c r="AQ20" s="4" t="s">
        <v>130</v>
      </c>
      <c r="AR20" s="5"/>
      <c r="AS20" s="5"/>
      <c r="AT20" s="5"/>
      <c r="AU20" s="5"/>
      <c r="AV20" s="5"/>
      <c r="AW20" s="83"/>
      <c r="AX20" s="169"/>
      <c r="AY20" s="170"/>
      <c r="AZ20" s="169"/>
      <c r="BA20" s="170"/>
      <c r="BB20" s="86">
        <v>8</v>
      </c>
      <c r="BC20" s="86">
        <v>8</v>
      </c>
      <c r="BD20" s="1"/>
      <c r="BE20" s="1"/>
      <c r="BF20" s="1"/>
      <c r="BG20" s="1"/>
      <c r="BH20" s="1"/>
    </row>
    <row r="21" spans="1:60">
      <c r="A21" s="11"/>
      <c r="B21" s="13"/>
      <c r="C21" s="13"/>
      <c r="D21" s="166" t="s">
        <v>178</v>
      </c>
      <c r="E21" s="166"/>
      <c r="F21" s="165"/>
      <c r="G21" s="165"/>
      <c r="H21" s="13"/>
      <c r="I21" s="13"/>
      <c r="J21" s="13"/>
      <c r="K21" s="13"/>
      <c r="L21" s="13"/>
      <c r="M21" s="13"/>
      <c r="N21" s="14"/>
      <c r="O21" s="82"/>
      <c r="P21" s="82"/>
      <c r="Q21" s="82"/>
      <c r="R21" s="82"/>
      <c r="S21" s="82"/>
      <c r="T21" s="82"/>
      <c r="U21" s="3"/>
      <c r="V21" s="3"/>
      <c r="W21" s="3"/>
      <c r="X21" s="3"/>
      <c r="Y21" s="184"/>
      <c r="Z21" s="184"/>
      <c r="AA21" s="3"/>
      <c r="AB21" s="3"/>
      <c r="AC21" s="3"/>
      <c r="AD21" s="3"/>
      <c r="AE21" s="3"/>
      <c r="AF21" s="3"/>
      <c r="AG21" s="84"/>
      <c r="AH21" s="183"/>
      <c r="AI21" s="183"/>
      <c r="AJ21" s="139"/>
      <c r="AK21" s="139"/>
      <c r="AL21" s="15"/>
      <c r="AM21" s="15"/>
      <c r="AN21" s="1"/>
      <c r="AO21" s="167">
        <v>13</v>
      </c>
      <c r="AP21" s="168"/>
      <c r="AQ21" s="4" t="s">
        <v>17</v>
      </c>
      <c r="AR21" s="5"/>
      <c r="AS21" s="5"/>
      <c r="AT21" s="5"/>
      <c r="AU21" s="5"/>
      <c r="AV21" s="5"/>
      <c r="AW21" s="83"/>
      <c r="AX21" s="169">
        <v>1</v>
      </c>
      <c r="AY21" s="170"/>
      <c r="AZ21" s="169"/>
      <c r="BA21" s="170"/>
      <c r="BB21" s="86">
        <v>2</v>
      </c>
      <c r="BC21" s="86">
        <v>3</v>
      </c>
      <c r="BD21" s="1"/>
      <c r="BE21" s="1"/>
      <c r="BF21" s="1"/>
      <c r="BG21" s="1"/>
      <c r="BH21" s="1"/>
    </row>
    <row r="22" spans="1:60">
      <c r="A22" s="1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9" t="s">
        <v>203</v>
      </c>
      <c r="P22" s="82"/>
      <c r="Q22" s="82"/>
      <c r="R22" s="82"/>
      <c r="S22" s="82"/>
      <c r="T22" s="82"/>
      <c r="U22" s="3"/>
      <c r="V22" s="3"/>
      <c r="W22" s="3"/>
      <c r="X22" s="3"/>
      <c r="Y22" s="184"/>
      <c r="Z22" s="184"/>
      <c r="AA22" s="3"/>
      <c r="AB22" s="3"/>
      <c r="AC22" s="3"/>
      <c r="AD22" s="3"/>
      <c r="AE22" s="3"/>
      <c r="AF22" s="3"/>
      <c r="AG22" s="84"/>
      <c r="AH22" s="183"/>
      <c r="AI22" s="183"/>
      <c r="AJ22" s="139"/>
      <c r="AK22" s="139"/>
      <c r="AL22" s="15"/>
      <c r="AM22" s="15"/>
      <c r="AN22" s="1"/>
      <c r="AO22" s="167">
        <v>14</v>
      </c>
      <c r="AP22" s="168"/>
      <c r="AQ22" s="4" t="s">
        <v>18</v>
      </c>
      <c r="AR22" s="5"/>
      <c r="AS22" s="5"/>
      <c r="AT22" s="5"/>
      <c r="AU22" s="5"/>
      <c r="AV22" s="5"/>
      <c r="AW22" s="83"/>
      <c r="AX22" s="169">
        <v>2</v>
      </c>
      <c r="AY22" s="170"/>
      <c r="AZ22" s="169"/>
      <c r="BA22" s="170"/>
      <c r="BB22" s="86">
        <v>3</v>
      </c>
      <c r="BC22" s="86">
        <v>5</v>
      </c>
      <c r="BD22" s="1"/>
      <c r="BE22" s="1"/>
      <c r="BF22" s="1"/>
      <c r="BG22" s="1"/>
      <c r="BH22" s="1"/>
    </row>
    <row r="23" spans="1:6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/>
      <c r="O23" s="82"/>
      <c r="P23" s="82"/>
      <c r="Q23" s="16"/>
      <c r="R23" s="16"/>
      <c r="S23" s="16"/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8"/>
      <c r="AL23" s="18"/>
      <c r="AM23" s="18"/>
      <c r="AN23" s="189" t="s">
        <v>139</v>
      </c>
      <c r="AO23" s="190"/>
      <c r="AP23" s="190"/>
      <c r="AQ23" s="190"/>
      <c r="AR23" s="190"/>
      <c r="AS23" s="190"/>
      <c r="AT23" s="190"/>
      <c r="AU23" s="191"/>
      <c r="AV23" s="154" t="s">
        <v>140</v>
      </c>
      <c r="AW23" s="189" t="s">
        <v>141</v>
      </c>
      <c r="AX23" s="190"/>
      <c r="AY23" s="190"/>
      <c r="AZ23" s="190"/>
      <c r="BA23" s="190"/>
      <c r="BB23" s="190"/>
      <c r="BC23" s="190"/>
      <c r="BD23" s="191"/>
      <c r="BE23" s="198" t="s">
        <v>140</v>
      </c>
      <c r="BF23" s="79"/>
      <c r="BG23" s="151" t="s">
        <v>200</v>
      </c>
      <c r="BH23" s="201" t="s">
        <v>142</v>
      </c>
    </row>
    <row r="24" spans="1:60" ht="15" customHeight="1">
      <c r="A24" s="171"/>
      <c r="B24" s="204" t="s">
        <v>19</v>
      </c>
      <c r="C24" s="206" t="s">
        <v>20</v>
      </c>
      <c r="D24" s="206" t="s">
        <v>21</v>
      </c>
      <c r="E24" s="206" t="s">
        <v>22</v>
      </c>
      <c r="F24" s="207" t="s">
        <v>23</v>
      </c>
      <c r="G24" s="207" t="s">
        <v>24</v>
      </c>
      <c r="H24" s="207" t="s">
        <v>25</v>
      </c>
      <c r="I24" s="208" t="s">
        <v>26</v>
      </c>
      <c r="J24" s="208"/>
      <c r="K24" s="208"/>
      <c r="L24" s="208"/>
      <c r="M24" s="208" t="s">
        <v>27</v>
      </c>
      <c r="N24" s="208"/>
      <c r="O24" s="208"/>
      <c r="P24" s="208"/>
      <c r="Q24" s="208" t="s">
        <v>28</v>
      </c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7" t="s">
        <v>29</v>
      </c>
      <c r="AD24" s="171" t="s">
        <v>30</v>
      </c>
      <c r="AE24" s="171"/>
      <c r="AF24" s="171"/>
      <c r="AG24" s="171"/>
      <c r="AH24" s="171"/>
      <c r="AI24" s="171"/>
      <c r="AJ24" s="211" t="s">
        <v>185</v>
      </c>
      <c r="AK24" s="208" t="s">
        <v>31</v>
      </c>
      <c r="AL24" s="207" t="s">
        <v>32</v>
      </c>
      <c r="AM24" s="209" t="s">
        <v>33</v>
      </c>
      <c r="AN24" s="208" t="s">
        <v>26</v>
      </c>
      <c r="AO24" s="208"/>
      <c r="AP24" s="208"/>
      <c r="AQ24" s="208"/>
      <c r="AR24" s="208" t="s">
        <v>27</v>
      </c>
      <c r="AS24" s="208"/>
      <c r="AT24" s="208"/>
      <c r="AU24" s="208"/>
      <c r="AV24" s="192"/>
      <c r="AW24" s="208" t="s">
        <v>26</v>
      </c>
      <c r="AX24" s="208"/>
      <c r="AY24" s="208"/>
      <c r="AZ24" s="208"/>
      <c r="BA24" s="208" t="s">
        <v>27</v>
      </c>
      <c r="BB24" s="208"/>
      <c r="BC24" s="208"/>
      <c r="BD24" s="208"/>
      <c r="BE24" s="199"/>
      <c r="BF24" s="80"/>
      <c r="BG24" s="152"/>
      <c r="BH24" s="202"/>
    </row>
    <row r="25" spans="1:60" ht="30" customHeight="1">
      <c r="A25" s="171"/>
      <c r="B25" s="205"/>
      <c r="C25" s="206"/>
      <c r="D25" s="206"/>
      <c r="E25" s="206"/>
      <c r="F25" s="207"/>
      <c r="G25" s="207"/>
      <c r="H25" s="207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7"/>
      <c r="AD25" s="194" t="s">
        <v>34</v>
      </c>
      <c r="AE25" s="194" t="s">
        <v>35</v>
      </c>
      <c r="AF25" s="194" t="s">
        <v>36</v>
      </c>
      <c r="AG25" s="194" t="s">
        <v>37</v>
      </c>
      <c r="AH25" s="195" t="s">
        <v>186</v>
      </c>
      <c r="AI25" s="196"/>
      <c r="AJ25" s="212"/>
      <c r="AK25" s="206"/>
      <c r="AL25" s="207"/>
      <c r="AM25" s="209"/>
      <c r="AN25" s="208"/>
      <c r="AO25" s="208"/>
      <c r="AP25" s="208"/>
      <c r="AQ25" s="208"/>
      <c r="AR25" s="208"/>
      <c r="AS25" s="208"/>
      <c r="AT25" s="208"/>
      <c r="AU25" s="208"/>
      <c r="AV25" s="192"/>
      <c r="AW25" s="208"/>
      <c r="AX25" s="208"/>
      <c r="AY25" s="208"/>
      <c r="AZ25" s="208"/>
      <c r="BA25" s="208"/>
      <c r="BB25" s="208"/>
      <c r="BC25" s="208"/>
      <c r="BD25" s="208"/>
      <c r="BE25" s="199"/>
      <c r="BF25" s="80"/>
      <c r="BG25" s="152"/>
      <c r="BH25" s="202"/>
    </row>
    <row r="26" spans="1:60" ht="36" customHeight="1">
      <c r="A26" s="171"/>
      <c r="B26" s="205"/>
      <c r="C26" s="206"/>
      <c r="D26" s="206"/>
      <c r="E26" s="206"/>
      <c r="F26" s="207"/>
      <c r="G26" s="207"/>
      <c r="H26" s="207"/>
      <c r="I26" s="197" t="s">
        <v>117</v>
      </c>
      <c r="J26" s="197" t="s">
        <v>39</v>
      </c>
      <c r="K26" s="197" t="s">
        <v>40</v>
      </c>
      <c r="L26" s="197" t="s">
        <v>41</v>
      </c>
      <c r="M26" s="197" t="s">
        <v>117</v>
      </c>
      <c r="N26" s="197" t="s">
        <v>39</v>
      </c>
      <c r="O26" s="197" t="s">
        <v>40</v>
      </c>
      <c r="P26" s="197" t="s">
        <v>41</v>
      </c>
      <c r="Q26" s="210" t="s">
        <v>42</v>
      </c>
      <c r="R26" s="210"/>
      <c r="S26" s="210" t="s">
        <v>43</v>
      </c>
      <c r="T26" s="210"/>
      <c r="U26" s="210" t="s">
        <v>44</v>
      </c>
      <c r="V26" s="210"/>
      <c r="W26" s="210" t="s">
        <v>45</v>
      </c>
      <c r="X26" s="210"/>
      <c r="Y26" s="210" t="s">
        <v>46</v>
      </c>
      <c r="Z26" s="210"/>
      <c r="AA26" s="210" t="s">
        <v>47</v>
      </c>
      <c r="AB26" s="210"/>
      <c r="AC26" s="207"/>
      <c r="AD26" s="194"/>
      <c r="AE26" s="194"/>
      <c r="AF26" s="194"/>
      <c r="AG26" s="194"/>
      <c r="AH26" s="194" t="s">
        <v>187</v>
      </c>
      <c r="AI26" s="194" t="s">
        <v>48</v>
      </c>
      <c r="AJ26" s="212"/>
      <c r="AK26" s="206"/>
      <c r="AL26" s="207"/>
      <c r="AM26" s="209"/>
      <c r="AN26" s="197" t="s">
        <v>117</v>
      </c>
      <c r="AO26" s="197" t="s">
        <v>39</v>
      </c>
      <c r="AP26" s="197" t="s">
        <v>40</v>
      </c>
      <c r="AQ26" s="197" t="s">
        <v>41</v>
      </c>
      <c r="AR26" s="197" t="s">
        <v>117</v>
      </c>
      <c r="AS26" s="197" t="s">
        <v>39</v>
      </c>
      <c r="AT26" s="197" t="s">
        <v>40</v>
      </c>
      <c r="AU26" s="197" t="s">
        <v>41</v>
      </c>
      <c r="AV26" s="192"/>
      <c r="AW26" s="197" t="s">
        <v>117</v>
      </c>
      <c r="AX26" s="197" t="s">
        <v>39</v>
      </c>
      <c r="AY26" s="197" t="s">
        <v>40</v>
      </c>
      <c r="AZ26" s="197" t="s">
        <v>41</v>
      </c>
      <c r="BA26" s="197" t="s">
        <v>117</v>
      </c>
      <c r="BB26" s="197" t="s">
        <v>39</v>
      </c>
      <c r="BC26" s="197" t="s">
        <v>40</v>
      </c>
      <c r="BD26" s="197" t="s">
        <v>41</v>
      </c>
      <c r="BE26" s="199"/>
      <c r="BF26" s="80"/>
      <c r="BG26" s="152"/>
      <c r="BH26" s="202"/>
    </row>
    <row r="27" spans="1:60" ht="63" customHeight="1">
      <c r="A27" s="171"/>
      <c r="B27" s="205"/>
      <c r="C27" s="206"/>
      <c r="D27" s="206"/>
      <c r="E27" s="206"/>
      <c r="F27" s="207"/>
      <c r="G27" s="207"/>
      <c r="H27" s="207"/>
      <c r="I27" s="197"/>
      <c r="J27" s="197"/>
      <c r="K27" s="197"/>
      <c r="L27" s="197"/>
      <c r="M27" s="197"/>
      <c r="N27" s="197"/>
      <c r="O27" s="197"/>
      <c r="P27" s="197"/>
      <c r="Q27" s="19" t="s">
        <v>49</v>
      </c>
      <c r="R27" s="19" t="s">
        <v>50</v>
      </c>
      <c r="S27" s="19" t="s">
        <v>49</v>
      </c>
      <c r="T27" s="19" t="s">
        <v>50</v>
      </c>
      <c r="U27" s="19" t="s">
        <v>49</v>
      </c>
      <c r="V27" s="19" t="s">
        <v>50</v>
      </c>
      <c r="W27" s="19" t="s">
        <v>49</v>
      </c>
      <c r="X27" s="19" t="s">
        <v>50</v>
      </c>
      <c r="Y27" s="19" t="s">
        <v>49</v>
      </c>
      <c r="Z27" s="19" t="s">
        <v>50</v>
      </c>
      <c r="AA27" s="19" t="s">
        <v>49</v>
      </c>
      <c r="AB27" s="19" t="s">
        <v>50</v>
      </c>
      <c r="AC27" s="207"/>
      <c r="AD27" s="194"/>
      <c r="AE27" s="194"/>
      <c r="AF27" s="194"/>
      <c r="AG27" s="194"/>
      <c r="AH27" s="194"/>
      <c r="AI27" s="194"/>
      <c r="AJ27" s="213"/>
      <c r="AK27" s="206"/>
      <c r="AL27" s="207"/>
      <c r="AM27" s="209"/>
      <c r="AN27" s="197"/>
      <c r="AO27" s="197"/>
      <c r="AP27" s="197"/>
      <c r="AQ27" s="197"/>
      <c r="AR27" s="197"/>
      <c r="AS27" s="197"/>
      <c r="AT27" s="197"/>
      <c r="AU27" s="197"/>
      <c r="AV27" s="193"/>
      <c r="AW27" s="197"/>
      <c r="AX27" s="197"/>
      <c r="AY27" s="197"/>
      <c r="AZ27" s="197"/>
      <c r="BA27" s="197"/>
      <c r="BB27" s="197"/>
      <c r="BC27" s="197"/>
      <c r="BD27" s="197"/>
      <c r="BE27" s="200"/>
      <c r="BF27" s="81" t="s">
        <v>145</v>
      </c>
      <c r="BG27" s="153"/>
      <c r="BH27" s="203"/>
    </row>
    <row r="28" spans="1:60" ht="45" customHeight="1">
      <c r="A28" s="7">
        <v>1</v>
      </c>
      <c r="B28" s="20" t="s">
        <v>51</v>
      </c>
      <c r="C28" s="10" t="s">
        <v>52</v>
      </c>
      <c r="D28" s="10" t="s">
        <v>53</v>
      </c>
      <c r="E28" s="10" t="s">
        <v>54</v>
      </c>
      <c r="F28" s="10" t="s">
        <v>188</v>
      </c>
      <c r="G28" s="68">
        <v>36.299999999999997</v>
      </c>
      <c r="H28" s="21">
        <v>143611</v>
      </c>
      <c r="I28" s="21"/>
      <c r="J28" s="10"/>
      <c r="K28" s="21">
        <v>4</v>
      </c>
      <c r="L28" s="21">
        <v>4</v>
      </c>
      <c r="M28" s="21"/>
      <c r="N28" s="22"/>
      <c r="O28" s="22"/>
      <c r="P28" s="22"/>
      <c r="Q28" s="23"/>
      <c r="R28" s="23"/>
      <c r="S28" s="23"/>
      <c r="T28" s="23"/>
      <c r="U28" s="24">
        <v>4</v>
      </c>
      <c r="V28" s="23"/>
      <c r="W28" s="23"/>
      <c r="X28" s="23"/>
      <c r="Y28" s="22">
        <v>2</v>
      </c>
      <c r="Z28" s="23"/>
      <c r="AA28" s="23"/>
      <c r="AB28" s="23"/>
      <c r="AC28" s="23">
        <f>M28+N28+O28+P28+R28+T28+V28+Z28</f>
        <v>0</v>
      </c>
      <c r="AD28" s="23"/>
      <c r="AE28" s="23"/>
      <c r="AF28" s="23"/>
      <c r="AG28" s="8"/>
      <c r="AH28" s="21"/>
      <c r="AI28" s="23"/>
      <c r="AJ28" s="23"/>
      <c r="AK28" s="10"/>
      <c r="AL28" s="23">
        <f>(M28+N28+O28+P28+AK28)*10%</f>
        <v>0</v>
      </c>
      <c r="AM28" s="23">
        <f>AC28+AD28+AE28+AF28+AK28+AL28+AJ28+AI28</f>
        <v>0</v>
      </c>
      <c r="AN28" s="21"/>
      <c r="AO28" s="10"/>
      <c r="AP28" s="21">
        <v>4</v>
      </c>
      <c r="AQ28" s="21">
        <v>4</v>
      </c>
      <c r="AR28" s="21"/>
      <c r="AS28" s="22"/>
      <c r="AT28" s="22"/>
      <c r="AU28" s="22"/>
      <c r="AV28" s="61">
        <f>(AS28+AT28+AU28)*30%</f>
        <v>0</v>
      </c>
      <c r="AW28" s="21"/>
      <c r="AX28" s="10"/>
      <c r="AY28" s="21">
        <v>4</v>
      </c>
      <c r="AZ28" s="21">
        <v>4</v>
      </c>
      <c r="BA28" s="21"/>
      <c r="BB28" s="22"/>
      <c r="BC28" s="22"/>
      <c r="BD28" s="22"/>
      <c r="BE28" s="61">
        <f>(BC28+BD28)*40%</f>
        <v>0</v>
      </c>
      <c r="BF28" s="67"/>
      <c r="BG28" s="67"/>
      <c r="BH28" s="67">
        <f>AM28+AV28+BE28+BF28+BG28</f>
        <v>0</v>
      </c>
    </row>
    <row r="29" spans="1:60" ht="51">
      <c r="A29" s="7">
        <v>2</v>
      </c>
      <c r="B29" s="20" t="s">
        <v>57</v>
      </c>
      <c r="C29" s="10" t="s">
        <v>58</v>
      </c>
      <c r="D29" s="10" t="s">
        <v>59</v>
      </c>
      <c r="E29" s="10" t="s">
        <v>60</v>
      </c>
      <c r="F29" s="10" t="s">
        <v>189</v>
      </c>
      <c r="G29" s="24">
        <v>28.6</v>
      </c>
      <c r="H29" s="21">
        <v>143611</v>
      </c>
      <c r="I29" s="21"/>
      <c r="J29" s="21"/>
      <c r="K29" s="21">
        <v>8</v>
      </c>
      <c r="L29" s="21"/>
      <c r="M29" s="21"/>
      <c r="N29" s="22"/>
      <c r="O29" s="22"/>
      <c r="P29" s="22"/>
      <c r="Q29" s="24"/>
      <c r="R29" s="23"/>
      <c r="S29" s="23"/>
      <c r="T29" s="23"/>
      <c r="U29" s="24">
        <v>8</v>
      </c>
      <c r="V29" s="22"/>
      <c r="W29" s="22"/>
      <c r="X29" s="22"/>
      <c r="Y29" s="24"/>
      <c r="Z29" s="22"/>
      <c r="AA29" s="22"/>
      <c r="AB29" s="22"/>
      <c r="AC29" s="23">
        <f t="shared" ref="AC29:AC66" si="0">M29+N29+O29+P29+R29+T29+V29+Z29</f>
        <v>0</v>
      </c>
      <c r="AD29" s="23"/>
      <c r="AE29" s="23"/>
      <c r="AF29" s="23"/>
      <c r="AG29" s="8"/>
      <c r="AH29" s="21"/>
      <c r="AI29" s="23"/>
      <c r="AJ29" s="23"/>
      <c r="AK29" s="10"/>
      <c r="AL29" s="23">
        <f t="shared" ref="AL29:AL66" si="1">(M29+N29+O29+P29+AK29)*10%</f>
        <v>0</v>
      </c>
      <c r="AM29" s="23">
        <f t="shared" ref="AM29:AM66" si="2">AC29+AD29+AE29+AF29+AK29+AL29+AJ29+AI29</f>
        <v>0</v>
      </c>
      <c r="AN29" s="21"/>
      <c r="AO29" s="21"/>
      <c r="AP29" s="21">
        <v>8</v>
      </c>
      <c r="AQ29" s="21"/>
      <c r="AR29" s="21"/>
      <c r="AS29" s="22"/>
      <c r="AT29" s="22"/>
      <c r="AU29" s="22"/>
      <c r="AV29" s="61">
        <f t="shared" ref="AV29:AV66" si="3">(AS29+AT29+AU29)*30%</f>
        <v>0</v>
      </c>
      <c r="AW29" s="21"/>
      <c r="AX29" s="21"/>
      <c r="AY29" s="21">
        <v>8</v>
      </c>
      <c r="AZ29" s="21"/>
      <c r="BA29" s="21"/>
      <c r="BB29" s="22"/>
      <c r="BC29" s="22"/>
      <c r="BD29" s="22"/>
      <c r="BE29" s="61">
        <f>(BC29+BD29)*35%</f>
        <v>0</v>
      </c>
      <c r="BF29" s="77"/>
      <c r="BG29" s="77"/>
      <c r="BH29" s="67">
        <f t="shared" ref="BH29:BH66" si="4">AM29+AV29+BE29+BF29+BG29</f>
        <v>0</v>
      </c>
    </row>
    <row r="30" spans="1:60" ht="51">
      <c r="A30" s="7">
        <v>3</v>
      </c>
      <c r="B30" s="20" t="s">
        <v>80</v>
      </c>
      <c r="C30" s="10" t="s">
        <v>181</v>
      </c>
      <c r="D30" s="10" t="s">
        <v>81</v>
      </c>
      <c r="E30" s="10" t="s">
        <v>82</v>
      </c>
      <c r="F30" s="10" t="s">
        <v>190</v>
      </c>
      <c r="G30" s="70">
        <v>11</v>
      </c>
      <c r="H30" s="28">
        <v>108837</v>
      </c>
      <c r="I30" s="28"/>
      <c r="J30" s="28"/>
      <c r="K30" s="29">
        <v>7</v>
      </c>
      <c r="L30" s="27">
        <v>1</v>
      </c>
      <c r="M30" s="21"/>
      <c r="N30" s="22"/>
      <c r="O30" s="22"/>
      <c r="P30" s="22"/>
      <c r="Q30" s="24"/>
      <c r="R30" s="23"/>
      <c r="S30" s="23"/>
      <c r="T30" s="23"/>
      <c r="U30" s="24"/>
      <c r="V30" s="22"/>
      <c r="W30" s="22"/>
      <c r="X30" s="22"/>
      <c r="Y30" s="24"/>
      <c r="Z30" s="22"/>
      <c r="AA30" s="22"/>
      <c r="AB30" s="22"/>
      <c r="AC30" s="23">
        <f t="shared" si="0"/>
        <v>0</v>
      </c>
      <c r="AD30" s="23"/>
      <c r="AE30" s="23"/>
      <c r="AF30" s="23"/>
      <c r="AG30" s="8"/>
      <c r="AH30" s="21"/>
      <c r="AI30" s="23"/>
      <c r="AJ30" s="23"/>
      <c r="AK30" s="10"/>
      <c r="AL30" s="23">
        <f t="shared" si="1"/>
        <v>0</v>
      </c>
      <c r="AM30" s="23">
        <f t="shared" si="2"/>
        <v>0</v>
      </c>
      <c r="AN30" s="28"/>
      <c r="AO30" s="28"/>
      <c r="AP30" s="29">
        <v>7</v>
      </c>
      <c r="AQ30" s="27">
        <v>1</v>
      </c>
      <c r="AR30" s="21"/>
      <c r="AS30" s="22"/>
      <c r="AT30" s="22"/>
      <c r="AU30" s="22"/>
      <c r="AV30" s="61">
        <f t="shared" si="3"/>
        <v>0</v>
      </c>
      <c r="AW30" s="28"/>
      <c r="AX30" s="28"/>
      <c r="AY30" s="29">
        <v>7</v>
      </c>
      <c r="AZ30" s="27">
        <v>1</v>
      </c>
      <c r="BA30" s="21"/>
      <c r="BB30" s="22"/>
      <c r="BC30" s="22"/>
      <c r="BD30" s="22"/>
      <c r="BE30" s="61">
        <f>(BC30+BD30)*35%</f>
        <v>0</v>
      </c>
      <c r="BF30" s="67"/>
      <c r="BG30" s="67"/>
      <c r="BH30" s="67">
        <f t="shared" si="4"/>
        <v>0</v>
      </c>
    </row>
    <row r="31" spans="1:60" ht="39" customHeight="1">
      <c r="A31" s="58">
        <v>4</v>
      </c>
      <c r="B31" s="10" t="s">
        <v>67</v>
      </c>
      <c r="C31" s="10" t="s">
        <v>68</v>
      </c>
      <c r="D31" s="10" t="s">
        <v>69</v>
      </c>
      <c r="E31" s="10" t="s">
        <v>70</v>
      </c>
      <c r="F31" s="10" t="s">
        <v>191</v>
      </c>
      <c r="G31" s="71">
        <v>35</v>
      </c>
      <c r="H31" s="21">
        <v>143611</v>
      </c>
      <c r="I31" s="21"/>
      <c r="J31" s="37">
        <v>24</v>
      </c>
      <c r="K31" s="21"/>
      <c r="L31" s="21"/>
      <c r="M31" s="21"/>
      <c r="N31" s="22"/>
      <c r="O31" s="22"/>
      <c r="P31" s="22"/>
      <c r="Q31" s="37">
        <v>18</v>
      </c>
      <c r="R31" s="23"/>
      <c r="S31" s="23"/>
      <c r="T31" s="23"/>
      <c r="U31" s="24"/>
      <c r="V31" s="22"/>
      <c r="W31" s="22"/>
      <c r="X31" s="22"/>
      <c r="Y31" s="24"/>
      <c r="Z31" s="22"/>
      <c r="AA31" s="22"/>
      <c r="AB31" s="22"/>
      <c r="AC31" s="23">
        <f t="shared" si="0"/>
        <v>0</v>
      </c>
      <c r="AD31" s="23"/>
      <c r="AE31" s="23"/>
      <c r="AF31" s="33"/>
      <c r="AG31" s="8"/>
      <c r="AH31" s="21"/>
      <c r="AI31" s="23"/>
      <c r="AJ31" s="23"/>
      <c r="AK31" s="10"/>
      <c r="AL31" s="23">
        <f t="shared" si="1"/>
        <v>0</v>
      </c>
      <c r="AM31" s="23">
        <f t="shared" si="2"/>
        <v>0</v>
      </c>
      <c r="AN31" s="21"/>
      <c r="AO31" s="37">
        <v>24</v>
      </c>
      <c r="AP31" s="21"/>
      <c r="AQ31" s="21"/>
      <c r="AR31" s="21"/>
      <c r="AS31" s="22"/>
      <c r="AT31" s="22"/>
      <c r="AU31" s="22"/>
      <c r="AV31" s="61">
        <f t="shared" si="3"/>
        <v>0</v>
      </c>
      <c r="AW31" s="21"/>
      <c r="AX31" s="37">
        <v>24</v>
      </c>
      <c r="AY31" s="21"/>
      <c r="AZ31" s="21"/>
      <c r="BA31" s="21"/>
      <c r="BB31" s="22"/>
      <c r="BC31" s="22"/>
      <c r="BD31" s="22"/>
      <c r="BE31" s="61">
        <f>BB31*40%</f>
        <v>0</v>
      </c>
      <c r="BF31" s="67"/>
      <c r="BG31" s="67"/>
      <c r="BH31" s="67">
        <f t="shared" si="4"/>
        <v>0</v>
      </c>
    </row>
    <row r="32" spans="1:60" ht="43.5" customHeight="1">
      <c r="A32" s="30">
        <v>5</v>
      </c>
      <c r="B32" s="31" t="s">
        <v>63</v>
      </c>
      <c r="C32" s="6" t="s">
        <v>64</v>
      </c>
      <c r="D32" s="6" t="s">
        <v>65</v>
      </c>
      <c r="E32" s="6" t="s">
        <v>66</v>
      </c>
      <c r="F32" s="10" t="s">
        <v>55</v>
      </c>
      <c r="G32" s="72">
        <v>35</v>
      </c>
      <c r="H32" s="32">
        <v>143611</v>
      </c>
      <c r="I32" s="32"/>
      <c r="J32" s="6"/>
      <c r="K32" s="32">
        <v>2</v>
      </c>
      <c r="L32" s="32">
        <v>3</v>
      </c>
      <c r="M32" s="21"/>
      <c r="N32" s="22"/>
      <c r="O32" s="22"/>
      <c r="P32" s="22"/>
      <c r="Q32" s="33"/>
      <c r="R32" s="33"/>
      <c r="S32" s="33"/>
      <c r="T32" s="33"/>
      <c r="U32" s="34"/>
      <c r="V32" s="35"/>
      <c r="W32" s="35"/>
      <c r="X32" s="35"/>
      <c r="Y32" s="34"/>
      <c r="Z32" s="35"/>
      <c r="AA32" s="35"/>
      <c r="AB32" s="35"/>
      <c r="AC32" s="23">
        <f t="shared" si="0"/>
        <v>0</v>
      </c>
      <c r="AD32" s="33"/>
      <c r="AE32" s="33"/>
      <c r="AF32" s="33"/>
      <c r="AG32" s="8"/>
      <c r="AH32" s="32"/>
      <c r="AI32" s="33"/>
      <c r="AJ32" s="33"/>
      <c r="AK32" s="6"/>
      <c r="AL32" s="23">
        <f t="shared" si="1"/>
        <v>0</v>
      </c>
      <c r="AM32" s="23">
        <f t="shared" si="2"/>
        <v>0</v>
      </c>
      <c r="AN32" s="32"/>
      <c r="AO32" s="6"/>
      <c r="AP32" s="32">
        <v>2</v>
      </c>
      <c r="AQ32" s="32">
        <v>3</v>
      </c>
      <c r="AR32" s="21"/>
      <c r="AS32" s="22"/>
      <c r="AT32" s="22"/>
      <c r="AU32" s="22"/>
      <c r="AV32" s="61">
        <f t="shared" si="3"/>
        <v>0</v>
      </c>
      <c r="AW32" s="32"/>
      <c r="AX32" s="6"/>
      <c r="AY32" s="32"/>
      <c r="AZ32" s="32"/>
      <c r="BA32" s="21"/>
      <c r="BB32" s="22"/>
      <c r="BC32" s="22"/>
      <c r="BD32" s="22"/>
      <c r="BE32" s="61"/>
      <c r="BF32" s="67"/>
      <c r="BG32" s="67"/>
      <c r="BH32" s="67">
        <f t="shared" si="4"/>
        <v>0</v>
      </c>
    </row>
    <row r="33" spans="1:60" ht="38.25">
      <c r="A33" s="30">
        <v>6</v>
      </c>
      <c r="B33" s="20" t="s">
        <v>88</v>
      </c>
      <c r="C33" s="10" t="s">
        <v>89</v>
      </c>
      <c r="D33" s="10" t="s">
        <v>86</v>
      </c>
      <c r="E33" s="10" t="s">
        <v>90</v>
      </c>
      <c r="F33" s="10" t="s">
        <v>55</v>
      </c>
      <c r="G33" s="24">
        <v>32</v>
      </c>
      <c r="H33" s="21">
        <v>143611</v>
      </c>
      <c r="I33" s="21"/>
      <c r="J33" s="21">
        <v>6</v>
      </c>
      <c r="K33" s="37">
        <v>15</v>
      </c>
      <c r="L33" s="37">
        <v>3</v>
      </c>
      <c r="M33" s="21"/>
      <c r="N33" s="22"/>
      <c r="O33" s="22"/>
      <c r="P33" s="22"/>
      <c r="Q33" s="24">
        <v>6</v>
      </c>
      <c r="R33" s="23"/>
      <c r="S33" s="23"/>
      <c r="T33" s="23"/>
      <c r="U33" s="24">
        <v>15</v>
      </c>
      <c r="V33" s="22"/>
      <c r="W33" s="22"/>
      <c r="X33" s="22"/>
      <c r="Y33" s="24">
        <v>3</v>
      </c>
      <c r="Z33" s="22"/>
      <c r="AA33" s="22"/>
      <c r="AB33" s="22"/>
      <c r="AC33" s="23">
        <f t="shared" si="0"/>
        <v>0</v>
      </c>
      <c r="AD33" s="23"/>
      <c r="AE33" s="23"/>
      <c r="AF33" s="23"/>
      <c r="AG33" s="8"/>
      <c r="AH33" s="10"/>
      <c r="AI33" s="23"/>
      <c r="AJ33" s="23"/>
      <c r="AK33" s="10"/>
      <c r="AL33" s="23">
        <f t="shared" si="1"/>
        <v>0</v>
      </c>
      <c r="AM33" s="23">
        <f t="shared" si="2"/>
        <v>0</v>
      </c>
      <c r="AN33" s="21"/>
      <c r="AO33" s="21">
        <v>6</v>
      </c>
      <c r="AP33" s="37">
        <v>15</v>
      </c>
      <c r="AQ33" s="37">
        <v>3</v>
      </c>
      <c r="AR33" s="21"/>
      <c r="AS33" s="22"/>
      <c r="AT33" s="22"/>
      <c r="AU33" s="22"/>
      <c r="AV33" s="61">
        <f t="shared" si="3"/>
        <v>0</v>
      </c>
      <c r="AW33" s="21"/>
      <c r="AX33" s="21"/>
      <c r="AY33" s="37"/>
      <c r="AZ33" s="37"/>
      <c r="BA33" s="21"/>
      <c r="BB33" s="22"/>
      <c r="BC33" s="22"/>
      <c r="BD33" s="22"/>
      <c r="BE33" s="61">
        <f>(BB33+BC33)*35%</f>
        <v>0</v>
      </c>
      <c r="BF33" s="67"/>
      <c r="BG33" s="67"/>
      <c r="BH33" s="67">
        <f t="shared" si="4"/>
        <v>0</v>
      </c>
    </row>
    <row r="34" spans="1:60" ht="38.25">
      <c r="A34" s="30">
        <v>7</v>
      </c>
      <c r="B34" s="20" t="s">
        <v>85</v>
      </c>
      <c r="C34" s="10" t="s">
        <v>84</v>
      </c>
      <c r="D34" s="10" t="s">
        <v>86</v>
      </c>
      <c r="E34" s="10" t="s">
        <v>87</v>
      </c>
      <c r="F34" s="10" t="s">
        <v>191</v>
      </c>
      <c r="G34" s="24">
        <v>23</v>
      </c>
      <c r="H34" s="21">
        <v>141222</v>
      </c>
      <c r="I34" s="21"/>
      <c r="J34" s="21"/>
      <c r="K34" s="37">
        <v>24</v>
      </c>
      <c r="L34" s="37"/>
      <c r="M34" s="21"/>
      <c r="N34" s="22"/>
      <c r="O34" s="22"/>
      <c r="P34" s="22"/>
      <c r="Q34" s="24"/>
      <c r="R34" s="23"/>
      <c r="S34" s="23"/>
      <c r="T34" s="23"/>
      <c r="U34" s="24">
        <v>24</v>
      </c>
      <c r="V34" s="22"/>
      <c r="W34" s="22"/>
      <c r="X34" s="22"/>
      <c r="Y34" s="24"/>
      <c r="Z34" s="22"/>
      <c r="AA34" s="22"/>
      <c r="AB34" s="22"/>
      <c r="AC34" s="23">
        <f t="shared" si="0"/>
        <v>0</v>
      </c>
      <c r="AD34" s="23"/>
      <c r="AE34" s="23"/>
      <c r="AF34" s="23"/>
      <c r="AG34" s="8"/>
      <c r="AH34" s="21"/>
      <c r="AI34" s="23"/>
      <c r="AJ34" s="23"/>
      <c r="AK34" s="10"/>
      <c r="AL34" s="23">
        <f t="shared" si="1"/>
        <v>0</v>
      </c>
      <c r="AM34" s="23">
        <f t="shared" si="2"/>
        <v>0</v>
      </c>
      <c r="AN34" s="21"/>
      <c r="AO34" s="21"/>
      <c r="AP34" s="37">
        <v>24</v>
      </c>
      <c r="AQ34" s="37"/>
      <c r="AR34" s="21"/>
      <c r="AS34" s="22"/>
      <c r="AT34" s="22"/>
      <c r="AU34" s="22"/>
      <c r="AV34" s="61">
        <f t="shared" si="3"/>
        <v>0</v>
      </c>
      <c r="AW34" s="21"/>
      <c r="AX34" s="21"/>
      <c r="AY34" s="37">
        <v>24</v>
      </c>
      <c r="AZ34" s="37"/>
      <c r="BA34" s="21"/>
      <c r="BB34" s="22"/>
      <c r="BC34" s="22"/>
      <c r="BD34" s="22"/>
      <c r="BE34" s="61">
        <f>BC34*40%</f>
        <v>0</v>
      </c>
      <c r="BF34" s="67"/>
      <c r="BG34" s="67"/>
      <c r="BH34" s="67">
        <f t="shared" si="4"/>
        <v>0</v>
      </c>
    </row>
    <row r="35" spans="1:60" ht="38.25">
      <c r="A35" s="7">
        <v>8</v>
      </c>
      <c r="B35" s="10" t="s">
        <v>162</v>
      </c>
      <c r="C35" s="10" t="s">
        <v>163</v>
      </c>
      <c r="D35" s="10" t="s">
        <v>180</v>
      </c>
      <c r="E35" s="10" t="s">
        <v>164</v>
      </c>
      <c r="F35" s="10" t="s">
        <v>62</v>
      </c>
      <c r="G35" s="24">
        <v>5</v>
      </c>
      <c r="H35" s="21">
        <v>113349</v>
      </c>
      <c r="I35" s="21"/>
      <c r="J35" s="37"/>
      <c r="K35" s="21">
        <v>16</v>
      </c>
      <c r="L35" s="37">
        <v>4</v>
      </c>
      <c r="M35" s="21"/>
      <c r="N35" s="22"/>
      <c r="O35" s="22"/>
      <c r="P35" s="22"/>
      <c r="Q35" s="24"/>
      <c r="R35" s="23"/>
      <c r="S35" s="23"/>
      <c r="T35" s="23"/>
      <c r="U35" s="24">
        <v>10</v>
      </c>
      <c r="V35" s="22"/>
      <c r="W35" s="22"/>
      <c r="X35" s="22"/>
      <c r="Y35" s="24">
        <v>3</v>
      </c>
      <c r="Z35" s="22"/>
      <c r="AA35" s="22"/>
      <c r="AB35" s="22"/>
      <c r="AC35" s="23">
        <f t="shared" si="0"/>
        <v>0</v>
      </c>
      <c r="AD35" s="23"/>
      <c r="AE35" s="23"/>
      <c r="AF35" s="23"/>
      <c r="AG35" s="8"/>
      <c r="AH35" s="21">
        <v>5</v>
      </c>
      <c r="AI35" s="23"/>
      <c r="AJ35" s="23"/>
      <c r="AK35" s="10"/>
      <c r="AL35" s="23">
        <f t="shared" si="1"/>
        <v>0</v>
      </c>
      <c r="AM35" s="23">
        <f t="shared" si="2"/>
        <v>0</v>
      </c>
      <c r="AN35" s="21"/>
      <c r="AO35" s="37"/>
      <c r="AP35" s="21">
        <v>16</v>
      </c>
      <c r="AQ35" s="37">
        <v>4</v>
      </c>
      <c r="AR35" s="21"/>
      <c r="AS35" s="22"/>
      <c r="AT35" s="22"/>
      <c r="AU35" s="22"/>
      <c r="AV35" s="61">
        <f t="shared" si="3"/>
        <v>0</v>
      </c>
      <c r="AW35" s="21"/>
      <c r="AX35" s="37"/>
      <c r="AY35" s="21"/>
      <c r="AZ35" s="37"/>
      <c r="BA35" s="21"/>
      <c r="BB35" s="22"/>
      <c r="BC35" s="22"/>
      <c r="BD35" s="22"/>
      <c r="BE35" s="61">
        <f>(BC35+BD35)*40%</f>
        <v>0</v>
      </c>
      <c r="BF35" s="67"/>
      <c r="BG35" s="67"/>
      <c r="BH35" s="67">
        <f t="shared" si="4"/>
        <v>0</v>
      </c>
    </row>
    <row r="36" spans="1:60" ht="30" customHeight="1">
      <c r="A36" s="7">
        <v>9</v>
      </c>
      <c r="B36" s="10" t="s">
        <v>123</v>
      </c>
      <c r="C36" s="10" t="s">
        <v>93</v>
      </c>
      <c r="D36" s="10" t="s">
        <v>124</v>
      </c>
      <c r="E36" s="10" t="s">
        <v>125</v>
      </c>
      <c r="F36" s="27" t="s">
        <v>191</v>
      </c>
      <c r="G36" s="69">
        <v>19</v>
      </c>
      <c r="H36" s="21">
        <v>139098</v>
      </c>
      <c r="I36" s="21"/>
      <c r="J36" s="21"/>
      <c r="K36" s="10">
        <v>24</v>
      </c>
      <c r="L36" s="10"/>
      <c r="M36" s="21"/>
      <c r="N36" s="22"/>
      <c r="O36" s="22"/>
      <c r="P36" s="22"/>
      <c r="Q36" s="23"/>
      <c r="R36" s="23"/>
      <c r="S36" s="23"/>
      <c r="T36" s="23"/>
      <c r="U36" s="24"/>
      <c r="V36" s="22"/>
      <c r="W36" s="22"/>
      <c r="X36" s="22"/>
      <c r="Y36" s="24"/>
      <c r="Z36" s="22"/>
      <c r="AA36" s="22"/>
      <c r="AB36" s="22"/>
      <c r="AC36" s="23">
        <f t="shared" si="0"/>
        <v>0</v>
      </c>
      <c r="AD36" s="23"/>
      <c r="AE36" s="23"/>
      <c r="AF36" s="23"/>
      <c r="AG36" s="8"/>
      <c r="AH36" s="21">
        <v>5</v>
      </c>
      <c r="AI36" s="23"/>
      <c r="AJ36" s="23"/>
      <c r="AK36" s="10"/>
      <c r="AL36" s="23">
        <f t="shared" si="1"/>
        <v>0</v>
      </c>
      <c r="AM36" s="23">
        <f t="shared" si="2"/>
        <v>0</v>
      </c>
      <c r="AN36" s="21"/>
      <c r="AO36" s="21"/>
      <c r="AP36" s="10">
        <v>24</v>
      </c>
      <c r="AQ36" s="10"/>
      <c r="AR36" s="21"/>
      <c r="AS36" s="22"/>
      <c r="AT36" s="22"/>
      <c r="AU36" s="22"/>
      <c r="AV36" s="61">
        <f t="shared" si="3"/>
        <v>0</v>
      </c>
      <c r="AW36" s="21"/>
      <c r="AX36" s="21"/>
      <c r="AY36" s="10">
        <v>24</v>
      </c>
      <c r="AZ36" s="10"/>
      <c r="BA36" s="21"/>
      <c r="BB36" s="22"/>
      <c r="BC36" s="22"/>
      <c r="BD36" s="22"/>
      <c r="BE36" s="61">
        <f>(BC36+BD36)*40%</f>
        <v>0</v>
      </c>
      <c r="BF36" s="67"/>
      <c r="BG36" s="67"/>
      <c r="BH36" s="67">
        <f t="shared" si="4"/>
        <v>0</v>
      </c>
    </row>
    <row r="37" spans="1:60" ht="38.25">
      <c r="A37" s="7">
        <v>10</v>
      </c>
      <c r="B37" s="20" t="s">
        <v>165</v>
      </c>
      <c r="C37" s="10" t="s">
        <v>166</v>
      </c>
      <c r="D37" s="63"/>
      <c r="E37" s="150"/>
      <c r="F37" s="63" t="s">
        <v>62</v>
      </c>
      <c r="G37" s="73">
        <v>2</v>
      </c>
      <c r="H37" s="63">
        <v>111226</v>
      </c>
      <c r="I37" s="121"/>
      <c r="J37" s="121"/>
      <c r="K37" s="121">
        <v>21</v>
      </c>
      <c r="L37" s="121">
        <v>3</v>
      </c>
      <c r="M37" s="21"/>
      <c r="N37" s="22"/>
      <c r="O37" s="22"/>
      <c r="P37" s="22"/>
      <c r="Q37" s="121"/>
      <c r="R37" s="63"/>
      <c r="S37" s="63"/>
      <c r="T37" s="63"/>
      <c r="U37" s="121">
        <v>21</v>
      </c>
      <c r="V37" s="63"/>
      <c r="W37" s="63"/>
      <c r="X37" s="63"/>
      <c r="Y37" s="121">
        <v>3</v>
      </c>
      <c r="Z37" s="63"/>
      <c r="AA37" s="63"/>
      <c r="AB37" s="63"/>
      <c r="AC37" s="23">
        <f t="shared" si="0"/>
        <v>0</v>
      </c>
      <c r="AD37" s="23"/>
      <c r="AE37" s="63"/>
      <c r="AF37" s="23"/>
      <c r="AG37" s="63"/>
      <c r="AH37" s="63"/>
      <c r="AI37" s="63"/>
      <c r="AJ37" s="63"/>
      <c r="AK37" s="63"/>
      <c r="AL37" s="23">
        <f t="shared" si="1"/>
        <v>0</v>
      </c>
      <c r="AM37" s="23">
        <f t="shared" si="2"/>
        <v>0</v>
      </c>
      <c r="AN37" s="63"/>
      <c r="AO37" s="121"/>
      <c r="AP37" s="121">
        <v>21</v>
      </c>
      <c r="AQ37" s="121">
        <v>3</v>
      </c>
      <c r="AR37" s="24"/>
      <c r="AS37" s="22"/>
      <c r="AT37" s="22"/>
      <c r="AU37" s="22"/>
      <c r="AV37" s="61">
        <f t="shared" si="3"/>
        <v>0</v>
      </c>
      <c r="AW37" s="63"/>
      <c r="AX37" s="127"/>
      <c r="AY37" s="127"/>
      <c r="AZ37" s="121"/>
      <c r="BA37" s="24"/>
      <c r="BB37" s="22"/>
      <c r="BC37" s="22"/>
      <c r="BD37" s="22"/>
      <c r="BE37" s="61">
        <f>(BB37+BC37)*35%</f>
        <v>0</v>
      </c>
      <c r="BF37" s="67"/>
      <c r="BG37" s="67"/>
      <c r="BH37" s="67">
        <f>AM37+AV37+BE37+BF37+BG37</f>
        <v>0</v>
      </c>
    </row>
    <row r="38" spans="1:60" ht="39.75" customHeight="1">
      <c r="A38" s="7">
        <v>11</v>
      </c>
      <c r="B38" s="10" t="s">
        <v>167</v>
      </c>
      <c r="C38" s="10" t="s">
        <v>92</v>
      </c>
      <c r="D38" s="10" t="s">
        <v>137</v>
      </c>
      <c r="E38" s="10" t="s">
        <v>136</v>
      </c>
      <c r="F38" s="10" t="s">
        <v>192</v>
      </c>
      <c r="G38" s="71">
        <v>2.6</v>
      </c>
      <c r="H38" s="21">
        <v>119720</v>
      </c>
      <c r="I38" s="21"/>
      <c r="J38" s="129">
        <v>14</v>
      </c>
      <c r="K38" s="32">
        <v>6</v>
      </c>
      <c r="L38" s="32">
        <v>4</v>
      </c>
      <c r="M38" s="21"/>
      <c r="N38" s="22"/>
      <c r="O38" s="22"/>
      <c r="P38" s="22"/>
      <c r="Q38" s="121">
        <v>14</v>
      </c>
      <c r="R38" s="63"/>
      <c r="S38" s="63"/>
      <c r="T38" s="63"/>
      <c r="U38" s="121">
        <v>6</v>
      </c>
      <c r="V38" s="63"/>
      <c r="W38" s="63"/>
      <c r="X38" s="63"/>
      <c r="Y38" s="121">
        <v>4</v>
      </c>
      <c r="Z38" s="63"/>
      <c r="AA38" s="63"/>
      <c r="AB38" s="63"/>
      <c r="AC38" s="23">
        <f t="shared" si="0"/>
        <v>0</v>
      </c>
      <c r="AD38" s="23"/>
      <c r="AE38" s="63"/>
      <c r="AF38" s="23"/>
      <c r="AG38" s="63"/>
      <c r="AH38" s="63"/>
      <c r="AI38" s="63"/>
      <c r="AJ38" s="63"/>
      <c r="AK38" s="63"/>
      <c r="AL38" s="23">
        <f t="shared" si="1"/>
        <v>0</v>
      </c>
      <c r="AM38" s="23">
        <f t="shared" si="2"/>
        <v>0</v>
      </c>
      <c r="AN38" s="21"/>
      <c r="AO38" s="129">
        <v>14</v>
      </c>
      <c r="AP38" s="32">
        <v>6</v>
      </c>
      <c r="AQ38" s="32">
        <v>4</v>
      </c>
      <c r="AR38" s="24"/>
      <c r="AS38" s="22"/>
      <c r="AT38" s="22"/>
      <c r="AU38" s="22"/>
      <c r="AV38" s="61">
        <f t="shared" si="3"/>
        <v>0</v>
      </c>
      <c r="AW38" s="21"/>
      <c r="AX38" s="37">
        <v>14</v>
      </c>
      <c r="AY38" s="21">
        <v>6</v>
      </c>
      <c r="AZ38" s="21">
        <v>4</v>
      </c>
      <c r="BA38" s="24"/>
      <c r="BB38" s="22"/>
      <c r="BC38" s="22"/>
      <c r="BD38" s="22"/>
      <c r="BE38" s="61">
        <f>(BB38+BC38+BD38)*30%</f>
        <v>0</v>
      </c>
      <c r="BF38" s="67"/>
      <c r="BG38" s="67"/>
      <c r="BH38" s="67">
        <f t="shared" si="4"/>
        <v>0</v>
      </c>
    </row>
    <row r="39" spans="1:60" ht="38.25">
      <c r="A39" s="7">
        <v>12</v>
      </c>
      <c r="B39" s="10" t="s">
        <v>96</v>
      </c>
      <c r="C39" s="10" t="s">
        <v>97</v>
      </c>
      <c r="D39" s="10" t="s">
        <v>98</v>
      </c>
      <c r="E39" s="10" t="s">
        <v>99</v>
      </c>
      <c r="F39" s="10" t="s">
        <v>193</v>
      </c>
      <c r="G39" s="71">
        <v>30</v>
      </c>
      <c r="H39" s="21">
        <v>143611</v>
      </c>
      <c r="I39" s="21"/>
      <c r="J39" s="21"/>
      <c r="K39" s="10">
        <v>12</v>
      </c>
      <c r="L39" s="10">
        <v>3</v>
      </c>
      <c r="M39" s="21"/>
      <c r="N39" s="22"/>
      <c r="O39" s="22"/>
      <c r="P39" s="22"/>
      <c r="Q39" s="21"/>
      <c r="R39" s="23"/>
      <c r="S39" s="39"/>
      <c r="T39" s="39"/>
      <c r="U39" s="24">
        <v>10</v>
      </c>
      <c r="V39" s="22"/>
      <c r="W39" s="22"/>
      <c r="X39" s="22"/>
      <c r="Y39" s="24">
        <v>2</v>
      </c>
      <c r="Z39" s="22"/>
      <c r="AA39" s="22"/>
      <c r="AB39" s="22"/>
      <c r="AC39" s="23">
        <f t="shared" si="0"/>
        <v>0</v>
      </c>
      <c r="AD39" s="23"/>
      <c r="AE39" s="23"/>
      <c r="AF39" s="23"/>
      <c r="AG39" s="8"/>
      <c r="AH39" s="41"/>
      <c r="AI39" s="22"/>
      <c r="AJ39" s="22"/>
      <c r="AK39" s="10"/>
      <c r="AL39" s="23">
        <f t="shared" si="1"/>
        <v>0</v>
      </c>
      <c r="AM39" s="23">
        <f t="shared" si="2"/>
        <v>0</v>
      </c>
      <c r="AN39" s="21"/>
      <c r="AO39" s="21"/>
      <c r="AP39" s="10">
        <v>12</v>
      </c>
      <c r="AQ39" s="10">
        <v>3</v>
      </c>
      <c r="AR39" s="21"/>
      <c r="AS39" s="22"/>
      <c r="AT39" s="22"/>
      <c r="AU39" s="22"/>
      <c r="AV39" s="61">
        <f t="shared" si="3"/>
        <v>0</v>
      </c>
      <c r="AW39" s="21"/>
      <c r="AX39" s="21"/>
      <c r="AY39" s="10">
        <v>12</v>
      </c>
      <c r="AZ39" s="10">
        <v>3</v>
      </c>
      <c r="BA39" s="21"/>
      <c r="BB39" s="22"/>
      <c r="BC39" s="22"/>
      <c r="BD39" s="22"/>
      <c r="BE39" s="61">
        <f>(BC39+BD39)*40%</f>
        <v>0</v>
      </c>
      <c r="BF39" s="67"/>
      <c r="BG39" s="67"/>
      <c r="BH39" s="67">
        <f t="shared" si="4"/>
        <v>0</v>
      </c>
    </row>
    <row r="40" spans="1:60" ht="38.25">
      <c r="A40" s="7">
        <v>13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 t="s">
        <v>193</v>
      </c>
      <c r="G40" s="71">
        <v>31</v>
      </c>
      <c r="H40" s="21">
        <v>143611</v>
      </c>
      <c r="I40" s="21"/>
      <c r="J40" s="21"/>
      <c r="K40" s="10">
        <v>13</v>
      </c>
      <c r="L40" s="10">
        <v>8</v>
      </c>
      <c r="M40" s="21"/>
      <c r="N40" s="22"/>
      <c r="O40" s="22"/>
      <c r="P40" s="22"/>
      <c r="Q40" s="21"/>
      <c r="R40" s="23"/>
      <c r="S40" s="39"/>
      <c r="T40" s="39"/>
      <c r="U40" s="21"/>
      <c r="V40" s="42"/>
      <c r="W40" s="22"/>
      <c r="X40" s="22"/>
      <c r="Y40" s="22"/>
      <c r="Z40" s="22"/>
      <c r="AA40" s="22"/>
      <c r="AB40" s="22"/>
      <c r="AC40" s="23">
        <f t="shared" si="0"/>
        <v>0</v>
      </c>
      <c r="AD40" s="23"/>
      <c r="AE40" s="23"/>
      <c r="AF40" s="23"/>
      <c r="AG40" s="8"/>
      <c r="AH40" s="21"/>
      <c r="AI40" s="23"/>
      <c r="AJ40" s="23"/>
      <c r="AK40" s="10"/>
      <c r="AL40" s="23">
        <f t="shared" si="1"/>
        <v>0</v>
      </c>
      <c r="AM40" s="23">
        <f t="shared" si="2"/>
        <v>0</v>
      </c>
      <c r="AN40" s="21"/>
      <c r="AO40" s="21"/>
      <c r="AP40" s="10">
        <v>13</v>
      </c>
      <c r="AQ40" s="10">
        <v>8</v>
      </c>
      <c r="AR40" s="21"/>
      <c r="AS40" s="22"/>
      <c r="AT40" s="22"/>
      <c r="AU40" s="22"/>
      <c r="AV40" s="61">
        <f t="shared" si="3"/>
        <v>0</v>
      </c>
      <c r="AW40" s="21"/>
      <c r="AX40" s="21"/>
      <c r="AY40" s="10">
        <v>13</v>
      </c>
      <c r="AZ40" s="10">
        <v>8</v>
      </c>
      <c r="BA40" s="21"/>
      <c r="BB40" s="22"/>
      <c r="BC40" s="22"/>
      <c r="BD40" s="22"/>
      <c r="BE40" s="61">
        <f>(BC40+BD40)*40%</f>
        <v>0</v>
      </c>
      <c r="BF40" s="67"/>
      <c r="BG40" s="67"/>
      <c r="BH40" s="67">
        <f t="shared" si="4"/>
        <v>0</v>
      </c>
    </row>
    <row r="41" spans="1:60" ht="38.25">
      <c r="A41" s="7">
        <v>14</v>
      </c>
      <c r="B41" s="10" t="s">
        <v>126</v>
      </c>
      <c r="C41" s="10" t="s">
        <v>127</v>
      </c>
      <c r="D41" s="10" t="s">
        <v>128</v>
      </c>
      <c r="E41" s="10">
        <v>1352965</v>
      </c>
      <c r="F41" s="10" t="s">
        <v>194</v>
      </c>
      <c r="G41" s="71">
        <v>3</v>
      </c>
      <c r="H41" s="10">
        <v>121844</v>
      </c>
      <c r="I41" s="10"/>
      <c r="J41" s="10"/>
      <c r="K41" s="10">
        <v>18</v>
      </c>
      <c r="L41" s="10">
        <v>6</v>
      </c>
      <c r="M41" s="21"/>
      <c r="N41" s="22"/>
      <c r="O41" s="22"/>
      <c r="P41" s="22"/>
      <c r="Q41" s="10"/>
      <c r="R41" s="23"/>
      <c r="S41" s="10"/>
      <c r="T41" s="10"/>
      <c r="U41" s="10">
        <v>18</v>
      </c>
      <c r="V41" s="23"/>
      <c r="W41" s="10"/>
      <c r="X41" s="10"/>
      <c r="Y41" s="10">
        <v>6</v>
      </c>
      <c r="Z41" s="23"/>
      <c r="AA41" s="10"/>
      <c r="AB41" s="23"/>
      <c r="AC41" s="23">
        <f t="shared" si="0"/>
        <v>0</v>
      </c>
      <c r="AD41" s="23"/>
      <c r="AE41" s="23"/>
      <c r="AF41" s="23"/>
      <c r="AG41" s="8"/>
      <c r="AH41" s="10">
        <v>2</v>
      </c>
      <c r="AI41" s="10"/>
      <c r="AJ41" s="10"/>
      <c r="AK41" s="10"/>
      <c r="AL41" s="23">
        <f t="shared" si="1"/>
        <v>0</v>
      </c>
      <c r="AM41" s="23">
        <f t="shared" si="2"/>
        <v>0</v>
      </c>
      <c r="AN41" s="10"/>
      <c r="AO41" s="10"/>
      <c r="AP41" s="10">
        <v>18</v>
      </c>
      <c r="AQ41" s="10">
        <v>6</v>
      </c>
      <c r="AR41" s="21"/>
      <c r="AS41" s="22"/>
      <c r="AT41" s="22"/>
      <c r="AU41" s="22"/>
      <c r="AV41" s="61">
        <f t="shared" si="3"/>
        <v>0</v>
      </c>
      <c r="AW41" s="10"/>
      <c r="AX41" s="10"/>
      <c r="AY41" s="10">
        <v>18</v>
      </c>
      <c r="AZ41" s="10">
        <v>6</v>
      </c>
      <c r="BA41" s="21"/>
      <c r="BB41" s="22"/>
      <c r="BC41" s="22"/>
      <c r="BD41" s="22"/>
      <c r="BE41" s="61">
        <f>(BC41+BD41)*30%</f>
        <v>0</v>
      </c>
      <c r="BF41" s="67"/>
      <c r="BG41" s="67"/>
      <c r="BH41" s="67">
        <f t="shared" si="4"/>
        <v>0</v>
      </c>
    </row>
    <row r="42" spans="1:60" ht="38.25">
      <c r="A42" s="7">
        <v>15</v>
      </c>
      <c r="B42" s="10" t="s">
        <v>114</v>
      </c>
      <c r="C42" s="10" t="s">
        <v>94</v>
      </c>
      <c r="D42" s="10" t="s">
        <v>115</v>
      </c>
      <c r="E42" s="38" t="s">
        <v>116</v>
      </c>
      <c r="F42" s="10" t="s">
        <v>62</v>
      </c>
      <c r="G42" s="24">
        <v>37</v>
      </c>
      <c r="H42" s="21">
        <v>125560</v>
      </c>
      <c r="I42" s="21"/>
      <c r="J42" s="21"/>
      <c r="K42" s="10"/>
      <c r="L42" s="10">
        <v>12</v>
      </c>
      <c r="M42" s="21"/>
      <c r="N42" s="22"/>
      <c r="O42" s="22"/>
      <c r="P42" s="22"/>
      <c r="Q42" s="24"/>
      <c r="R42" s="23"/>
      <c r="S42" s="23"/>
      <c r="T42" s="23"/>
      <c r="U42" s="24"/>
      <c r="V42" s="22"/>
      <c r="W42" s="22"/>
      <c r="X42" s="22"/>
      <c r="Y42" s="24">
        <v>12</v>
      </c>
      <c r="Z42" s="22"/>
      <c r="AA42" s="22"/>
      <c r="AB42" s="22"/>
      <c r="AC42" s="23">
        <f t="shared" si="0"/>
        <v>0</v>
      </c>
      <c r="AD42" s="23"/>
      <c r="AE42" s="23"/>
      <c r="AF42" s="23"/>
      <c r="AG42" s="8"/>
      <c r="AH42" s="21"/>
      <c r="AI42" s="22"/>
      <c r="AJ42" s="22"/>
      <c r="AK42" s="10"/>
      <c r="AL42" s="23">
        <f t="shared" si="1"/>
        <v>0</v>
      </c>
      <c r="AM42" s="23">
        <f t="shared" si="2"/>
        <v>0</v>
      </c>
      <c r="AN42" s="21"/>
      <c r="AO42" s="21"/>
      <c r="AP42" s="10"/>
      <c r="AQ42" s="10">
        <v>12</v>
      </c>
      <c r="AR42" s="21"/>
      <c r="AS42" s="22"/>
      <c r="AT42" s="22"/>
      <c r="AU42" s="22"/>
      <c r="AV42" s="61">
        <f t="shared" si="3"/>
        <v>0</v>
      </c>
      <c r="AW42" s="21"/>
      <c r="AX42" s="21"/>
      <c r="AY42" s="10"/>
      <c r="AZ42" s="10"/>
      <c r="BA42" s="21"/>
      <c r="BB42" s="22"/>
      <c r="BC42" s="22"/>
      <c r="BD42" s="22"/>
      <c r="BE42" s="61"/>
      <c r="BF42" s="67"/>
      <c r="BG42" s="67"/>
      <c r="BH42" s="67">
        <f t="shared" si="4"/>
        <v>0</v>
      </c>
    </row>
    <row r="43" spans="1:60" ht="38.25">
      <c r="A43" s="7">
        <v>16</v>
      </c>
      <c r="B43" s="10" t="s">
        <v>113</v>
      </c>
      <c r="C43" s="10" t="s">
        <v>94</v>
      </c>
      <c r="D43" s="10" t="s">
        <v>59</v>
      </c>
      <c r="E43" s="10" t="s">
        <v>95</v>
      </c>
      <c r="F43" s="27" t="s">
        <v>195</v>
      </c>
      <c r="G43" s="74">
        <v>18.8</v>
      </c>
      <c r="H43" s="10">
        <v>133524</v>
      </c>
      <c r="I43" s="10"/>
      <c r="J43" s="10"/>
      <c r="K43" s="10">
        <v>24</v>
      </c>
      <c r="L43" s="10"/>
      <c r="M43" s="21"/>
      <c r="N43" s="22"/>
      <c r="O43" s="22"/>
      <c r="P43" s="22"/>
      <c r="Q43" s="10"/>
      <c r="R43" s="23"/>
      <c r="S43" s="10"/>
      <c r="T43" s="10"/>
      <c r="U43" s="10">
        <v>24</v>
      </c>
      <c r="V43" s="23"/>
      <c r="W43" s="10"/>
      <c r="X43" s="10"/>
      <c r="Y43" s="10"/>
      <c r="Z43" s="23"/>
      <c r="AA43" s="10"/>
      <c r="AB43" s="23"/>
      <c r="AC43" s="23">
        <f t="shared" si="0"/>
        <v>0</v>
      </c>
      <c r="AD43" s="23"/>
      <c r="AE43" s="10"/>
      <c r="AF43" s="23"/>
      <c r="AG43" s="8"/>
      <c r="AH43" s="10"/>
      <c r="AI43" s="10"/>
      <c r="AJ43" s="10"/>
      <c r="AK43" s="10"/>
      <c r="AL43" s="23">
        <f t="shared" si="1"/>
        <v>0</v>
      </c>
      <c r="AM43" s="23">
        <f t="shared" si="2"/>
        <v>0</v>
      </c>
      <c r="AN43" s="10"/>
      <c r="AO43" s="10"/>
      <c r="AP43" s="10">
        <v>24</v>
      </c>
      <c r="AQ43" s="10"/>
      <c r="AR43" s="21"/>
      <c r="AS43" s="22"/>
      <c r="AT43" s="22"/>
      <c r="AU43" s="22"/>
      <c r="AV43" s="61">
        <f t="shared" si="3"/>
        <v>0</v>
      </c>
      <c r="AW43" s="10"/>
      <c r="AX43" s="10"/>
      <c r="AY43" s="10">
        <v>24</v>
      </c>
      <c r="AZ43" s="10"/>
      <c r="BA43" s="21"/>
      <c r="BB43" s="22"/>
      <c r="BC43" s="22"/>
      <c r="BD43" s="22"/>
      <c r="BE43" s="61">
        <f>(BC43+BD43)*35%</f>
        <v>0</v>
      </c>
      <c r="BF43" s="67"/>
      <c r="BG43" s="67"/>
      <c r="BH43" s="67">
        <f t="shared" si="4"/>
        <v>0</v>
      </c>
    </row>
    <row r="44" spans="1:60" ht="45">
      <c r="A44" s="7">
        <v>17</v>
      </c>
      <c r="B44" s="122" t="s">
        <v>168</v>
      </c>
      <c r="C44" s="123" t="s">
        <v>132</v>
      </c>
      <c r="D44" s="124"/>
      <c r="E44" s="121"/>
      <c r="F44" s="124" t="s">
        <v>195</v>
      </c>
      <c r="G44" s="78">
        <v>19</v>
      </c>
      <c r="H44" s="21">
        <v>133524</v>
      </c>
      <c r="I44" s="32"/>
      <c r="J44" s="6"/>
      <c r="K44" s="32">
        <v>22</v>
      </c>
      <c r="L44" s="10"/>
      <c r="M44" s="21"/>
      <c r="N44" s="22"/>
      <c r="O44" s="22"/>
      <c r="P44" s="22"/>
      <c r="Q44" s="10"/>
      <c r="R44" s="23"/>
      <c r="S44" s="10"/>
      <c r="T44" s="10"/>
      <c r="U44" s="10">
        <v>20</v>
      </c>
      <c r="V44" s="23"/>
      <c r="W44" s="10"/>
      <c r="X44" s="10"/>
      <c r="Y44" s="10"/>
      <c r="Z44" s="23"/>
      <c r="AA44" s="10"/>
      <c r="AB44" s="23"/>
      <c r="AC44" s="23">
        <f t="shared" si="0"/>
        <v>0</v>
      </c>
      <c r="AD44" s="23"/>
      <c r="AE44" s="10"/>
      <c r="AF44" s="23"/>
      <c r="AG44" s="8"/>
      <c r="AH44" s="10"/>
      <c r="AI44" s="10"/>
      <c r="AJ44" s="10"/>
      <c r="AK44" s="10"/>
      <c r="AL44" s="23">
        <f t="shared" si="1"/>
        <v>0</v>
      </c>
      <c r="AM44" s="23">
        <f t="shared" si="2"/>
        <v>0</v>
      </c>
      <c r="AN44" s="32"/>
      <c r="AO44" s="6"/>
      <c r="AP44" s="32">
        <v>22</v>
      </c>
      <c r="AQ44" s="10"/>
      <c r="AR44" s="21"/>
      <c r="AS44" s="22"/>
      <c r="AT44" s="22"/>
      <c r="AU44" s="22"/>
      <c r="AV44" s="61">
        <f t="shared" si="3"/>
        <v>0</v>
      </c>
      <c r="AW44" s="32"/>
      <c r="AX44" s="6"/>
      <c r="AY44" s="32">
        <v>22</v>
      </c>
      <c r="AZ44" s="10"/>
      <c r="BA44" s="21"/>
      <c r="BB44" s="22"/>
      <c r="BC44" s="22"/>
      <c r="BD44" s="22"/>
      <c r="BE44" s="61">
        <f>(BC44+BD44)*35%</f>
        <v>0</v>
      </c>
      <c r="BF44" s="67"/>
      <c r="BG44" s="67"/>
      <c r="BH44" s="67">
        <f t="shared" si="4"/>
        <v>0</v>
      </c>
    </row>
    <row r="45" spans="1:60" ht="38.25">
      <c r="A45" s="7">
        <v>18</v>
      </c>
      <c r="B45" s="10" t="s">
        <v>104</v>
      </c>
      <c r="C45" s="10" t="s">
        <v>105</v>
      </c>
      <c r="D45" s="10"/>
      <c r="E45" s="20"/>
      <c r="F45" s="10" t="s">
        <v>61</v>
      </c>
      <c r="G45" s="74">
        <v>20</v>
      </c>
      <c r="H45" s="10">
        <v>135913</v>
      </c>
      <c r="I45" s="10"/>
      <c r="J45" s="10">
        <v>4</v>
      </c>
      <c r="K45" s="10">
        <v>9</v>
      </c>
      <c r="L45" s="10">
        <v>6</v>
      </c>
      <c r="M45" s="21"/>
      <c r="N45" s="22"/>
      <c r="O45" s="22"/>
      <c r="P45" s="22"/>
      <c r="Q45" s="10"/>
      <c r="R45" s="23"/>
      <c r="S45" s="10"/>
      <c r="T45" s="10"/>
      <c r="U45" s="40"/>
      <c r="V45" s="23"/>
      <c r="W45" s="10"/>
      <c r="X45" s="10"/>
      <c r="Y45" s="22"/>
      <c r="Z45" s="10"/>
      <c r="AA45" s="10"/>
      <c r="AB45" s="23"/>
      <c r="AC45" s="23">
        <f t="shared" si="0"/>
        <v>0</v>
      </c>
      <c r="AD45" s="23"/>
      <c r="AE45" s="23"/>
      <c r="AF45" s="23"/>
      <c r="AG45" s="8"/>
      <c r="AH45" s="10"/>
      <c r="AI45" s="10"/>
      <c r="AJ45" s="10"/>
      <c r="AK45" s="10"/>
      <c r="AL45" s="23">
        <f t="shared" si="1"/>
        <v>0</v>
      </c>
      <c r="AM45" s="23">
        <f t="shared" si="2"/>
        <v>0</v>
      </c>
      <c r="AN45" s="10"/>
      <c r="AO45" s="10">
        <v>4</v>
      </c>
      <c r="AP45" s="10">
        <v>9</v>
      </c>
      <c r="AQ45" s="10">
        <v>6</v>
      </c>
      <c r="AR45" s="21"/>
      <c r="AS45" s="22"/>
      <c r="AT45" s="22"/>
      <c r="AU45" s="22"/>
      <c r="AV45" s="61">
        <f t="shared" si="3"/>
        <v>0</v>
      </c>
      <c r="AW45" s="10"/>
      <c r="AX45" s="10"/>
      <c r="AY45" s="10"/>
      <c r="AZ45" s="10"/>
      <c r="BA45" s="21"/>
      <c r="BB45" s="22"/>
      <c r="BC45" s="22"/>
      <c r="BD45" s="22"/>
      <c r="BE45" s="61"/>
      <c r="BF45" s="67"/>
      <c r="BG45" s="67"/>
      <c r="BH45" s="67">
        <f t="shared" si="4"/>
        <v>0</v>
      </c>
    </row>
    <row r="46" spans="1:60" ht="31.5" customHeight="1">
      <c r="A46" s="7">
        <v>19</v>
      </c>
      <c r="B46" s="10" t="s">
        <v>109</v>
      </c>
      <c r="C46" s="10" t="s">
        <v>107</v>
      </c>
      <c r="D46" s="10" t="s">
        <v>169</v>
      </c>
      <c r="E46" s="10"/>
      <c r="F46" s="10" t="s">
        <v>61</v>
      </c>
      <c r="G46" s="71">
        <v>27.9</v>
      </c>
      <c r="H46" s="21">
        <v>138037</v>
      </c>
      <c r="I46" s="21"/>
      <c r="J46" s="21"/>
      <c r="K46" s="10">
        <v>2</v>
      </c>
      <c r="L46" s="10"/>
      <c r="M46" s="21"/>
      <c r="N46" s="22"/>
      <c r="O46" s="22"/>
      <c r="P46" s="22"/>
      <c r="Q46" s="24"/>
      <c r="R46" s="23"/>
      <c r="S46" s="23"/>
      <c r="T46" s="23"/>
      <c r="U46" s="24"/>
      <c r="V46" s="22"/>
      <c r="W46" s="22"/>
      <c r="X46" s="22"/>
      <c r="Y46" s="22"/>
      <c r="Z46" s="22"/>
      <c r="AA46" s="22"/>
      <c r="AB46" s="22"/>
      <c r="AC46" s="23">
        <f t="shared" si="0"/>
        <v>0</v>
      </c>
      <c r="AD46" s="23"/>
      <c r="AE46" s="23"/>
      <c r="AF46" s="23"/>
      <c r="AG46" s="8"/>
      <c r="AH46" s="21"/>
      <c r="AI46" s="23"/>
      <c r="AJ46" s="23"/>
      <c r="AK46" s="10"/>
      <c r="AL46" s="23">
        <f t="shared" si="1"/>
        <v>0</v>
      </c>
      <c r="AM46" s="23">
        <f t="shared" si="2"/>
        <v>0</v>
      </c>
      <c r="AN46" s="21"/>
      <c r="AO46" s="21"/>
      <c r="AP46" s="10">
        <v>2</v>
      </c>
      <c r="AQ46" s="10"/>
      <c r="AR46" s="21"/>
      <c r="AS46" s="22"/>
      <c r="AT46" s="22"/>
      <c r="AU46" s="22"/>
      <c r="AV46" s="61">
        <f t="shared" si="3"/>
        <v>0</v>
      </c>
      <c r="AW46" s="21"/>
      <c r="AX46" s="21"/>
      <c r="AY46" s="10"/>
      <c r="AZ46" s="10"/>
      <c r="BA46" s="21"/>
      <c r="BB46" s="22"/>
      <c r="BC46" s="22"/>
      <c r="BD46" s="22"/>
      <c r="BE46" s="61"/>
      <c r="BF46" s="67"/>
      <c r="BG46" s="67"/>
      <c r="BH46" s="67">
        <f t="shared" si="4"/>
        <v>0</v>
      </c>
    </row>
    <row r="47" spans="1:60" ht="38.25">
      <c r="A47" s="7">
        <v>20</v>
      </c>
      <c r="B47" s="10" t="s">
        <v>109</v>
      </c>
      <c r="C47" s="10" t="s">
        <v>111</v>
      </c>
      <c r="D47" s="10" t="s">
        <v>78</v>
      </c>
      <c r="E47" s="10" t="s">
        <v>110</v>
      </c>
      <c r="F47" s="125" t="s">
        <v>131</v>
      </c>
      <c r="G47" s="71">
        <v>27.9</v>
      </c>
      <c r="H47" s="21">
        <v>99015</v>
      </c>
      <c r="I47" s="21"/>
      <c r="J47" s="21">
        <v>5</v>
      </c>
      <c r="K47" s="10">
        <v>2</v>
      </c>
      <c r="L47" s="10">
        <v>1</v>
      </c>
      <c r="M47" s="21"/>
      <c r="N47" s="22"/>
      <c r="O47" s="22"/>
      <c r="P47" s="22"/>
      <c r="Q47" s="24"/>
      <c r="R47" s="23"/>
      <c r="S47" s="23"/>
      <c r="T47" s="23"/>
      <c r="U47" s="24"/>
      <c r="V47" s="22"/>
      <c r="W47" s="22"/>
      <c r="X47" s="22"/>
      <c r="Y47" s="22"/>
      <c r="Z47" s="22"/>
      <c r="AA47" s="22"/>
      <c r="AB47" s="22"/>
      <c r="AC47" s="23">
        <f t="shared" si="0"/>
        <v>0</v>
      </c>
      <c r="AD47" s="1"/>
      <c r="AE47" s="23"/>
      <c r="AF47" s="23"/>
      <c r="AG47" s="23"/>
      <c r="AH47" s="21"/>
      <c r="AI47" s="23"/>
      <c r="AJ47" s="23"/>
      <c r="AK47" s="10"/>
      <c r="AL47" s="23">
        <f t="shared" si="1"/>
        <v>0</v>
      </c>
      <c r="AM47" s="23">
        <f t="shared" si="2"/>
        <v>0</v>
      </c>
      <c r="AN47" s="21"/>
      <c r="AO47" s="21">
        <v>5</v>
      </c>
      <c r="AP47" s="10">
        <v>2</v>
      </c>
      <c r="AQ47" s="10">
        <v>1</v>
      </c>
      <c r="AR47" s="21"/>
      <c r="AS47" s="22"/>
      <c r="AT47" s="22"/>
      <c r="AU47" s="22"/>
      <c r="AV47" s="61">
        <f t="shared" si="3"/>
        <v>0</v>
      </c>
      <c r="AW47" s="21"/>
      <c r="AX47" s="21"/>
      <c r="AY47" s="10"/>
      <c r="AZ47" s="10"/>
      <c r="BA47" s="21"/>
      <c r="BB47" s="22"/>
      <c r="BC47" s="22"/>
      <c r="BD47" s="22"/>
      <c r="BE47" s="62"/>
      <c r="BF47" s="77"/>
      <c r="BG47" s="77"/>
      <c r="BH47" s="67">
        <f t="shared" si="4"/>
        <v>0</v>
      </c>
    </row>
    <row r="48" spans="1:60" ht="42.75" customHeight="1">
      <c r="A48" s="7">
        <v>21</v>
      </c>
      <c r="B48" s="10" t="s">
        <v>106</v>
      </c>
      <c r="C48" s="10" t="s">
        <v>107</v>
      </c>
      <c r="D48" s="10" t="s">
        <v>91</v>
      </c>
      <c r="E48" s="10" t="s">
        <v>108</v>
      </c>
      <c r="F48" s="10" t="s">
        <v>62</v>
      </c>
      <c r="G48" s="74">
        <v>35.700000000000003</v>
      </c>
      <c r="H48" s="10">
        <v>125560</v>
      </c>
      <c r="I48" s="10"/>
      <c r="J48" s="10"/>
      <c r="K48" s="10">
        <v>13</v>
      </c>
      <c r="L48" s="10"/>
      <c r="M48" s="21"/>
      <c r="N48" s="22"/>
      <c r="O48" s="22"/>
      <c r="P48" s="22"/>
      <c r="Q48" s="10"/>
      <c r="R48" s="23"/>
      <c r="S48" s="10"/>
      <c r="T48" s="10"/>
      <c r="U48" s="10"/>
      <c r="V48" s="10"/>
      <c r="W48" s="10"/>
      <c r="X48" s="10"/>
      <c r="Y48" s="10"/>
      <c r="Z48" s="10"/>
      <c r="AA48" s="10"/>
      <c r="AB48" s="23"/>
      <c r="AC48" s="23">
        <f t="shared" si="0"/>
        <v>0</v>
      </c>
      <c r="AD48" s="10"/>
      <c r="AE48" s="10"/>
      <c r="AF48" s="23"/>
      <c r="AG48" s="8"/>
      <c r="AH48" s="10"/>
      <c r="AI48" s="10"/>
      <c r="AJ48" s="10"/>
      <c r="AK48" s="10"/>
      <c r="AL48" s="23">
        <f t="shared" si="1"/>
        <v>0</v>
      </c>
      <c r="AM48" s="23">
        <f t="shared" si="2"/>
        <v>0</v>
      </c>
      <c r="AN48" s="10"/>
      <c r="AO48" s="10"/>
      <c r="AP48" s="10">
        <v>13</v>
      </c>
      <c r="AQ48" s="10"/>
      <c r="AR48" s="21"/>
      <c r="AS48" s="22"/>
      <c r="AT48" s="22"/>
      <c r="AU48" s="22"/>
      <c r="AV48" s="61">
        <f t="shared" si="3"/>
        <v>0</v>
      </c>
      <c r="AW48" s="10"/>
      <c r="AX48" s="10"/>
      <c r="AY48" s="10"/>
      <c r="AZ48" s="10"/>
      <c r="BA48" s="21"/>
      <c r="BB48" s="22"/>
      <c r="BC48" s="22"/>
      <c r="BD48" s="22"/>
      <c r="BE48" s="62"/>
      <c r="BF48" s="77"/>
      <c r="BG48" s="77"/>
      <c r="BH48" s="67">
        <f t="shared" si="4"/>
        <v>0</v>
      </c>
    </row>
    <row r="49" spans="1:60" ht="38.25">
      <c r="A49" s="7">
        <v>23</v>
      </c>
      <c r="B49" s="10" t="s">
        <v>83</v>
      </c>
      <c r="C49" s="10" t="s">
        <v>72</v>
      </c>
      <c r="D49" s="10" t="s">
        <v>79</v>
      </c>
      <c r="E49" s="20">
        <v>50849</v>
      </c>
      <c r="F49" s="10" t="s">
        <v>195</v>
      </c>
      <c r="G49" s="23">
        <v>29</v>
      </c>
      <c r="H49" s="10">
        <v>138037</v>
      </c>
      <c r="I49" s="10"/>
      <c r="J49" s="10">
        <v>24</v>
      </c>
      <c r="K49" s="10"/>
      <c r="L49" s="10"/>
      <c r="M49" s="21"/>
      <c r="N49" s="22"/>
      <c r="O49" s="22"/>
      <c r="P49" s="22"/>
      <c r="Q49" s="10">
        <v>14</v>
      </c>
      <c r="R49" s="23"/>
      <c r="S49" s="10"/>
      <c r="T49" s="10"/>
      <c r="U49" s="10"/>
      <c r="V49" s="10"/>
      <c r="W49" s="10"/>
      <c r="X49" s="10"/>
      <c r="Y49" s="10"/>
      <c r="Z49" s="10"/>
      <c r="AA49" s="10"/>
      <c r="AB49" s="23"/>
      <c r="AC49" s="23">
        <f t="shared" si="0"/>
        <v>0</v>
      </c>
      <c r="AD49" s="23"/>
      <c r="AE49" s="10"/>
      <c r="AF49" s="23"/>
      <c r="AG49" s="8"/>
      <c r="AH49" s="10"/>
      <c r="AI49" s="10"/>
      <c r="AJ49" s="10"/>
      <c r="AK49" s="10"/>
      <c r="AL49" s="23">
        <f t="shared" si="1"/>
        <v>0</v>
      </c>
      <c r="AM49" s="23">
        <f t="shared" si="2"/>
        <v>0</v>
      </c>
      <c r="AN49" s="10"/>
      <c r="AO49" s="10">
        <v>24</v>
      </c>
      <c r="AP49" s="10"/>
      <c r="AQ49" s="10"/>
      <c r="AR49" s="21"/>
      <c r="AS49" s="22"/>
      <c r="AT49" s="22"/>
      <c r="AU49" s="22"/>
      <c r="AV49" s="61">
        <f t="shared" si="3"/>
        <v>0</v>
      </c>
      <c r="AW49" s="10"/>
      <c r="AX49" s="10">
        <v>24</v>
      </c>
      <c r="AY49" s="10"/>
      <c r="AZ49" s="10"/>
      <c r="BA49" s="21"/>
      <c r="BB49" s="22"/>
      <c r="BC49" s="22"/>
      <c r="BD49" s="22"/>
      <c r="BE49" s="61">
        <f>BB49*35%</f>
        <v>0</v>
      </c>
      <c r="BF49" s="67"/>
      <c r="BG49" s="67"/>
      <c r="BH49" s="67">
        <f t="shared" si="4"/>
        <v>0</v>
      </c>
    </row>
    <row r="50" spans="1:60" ht="38.25">
      <c r="A50" s="7">
        <v>24</v>
      </c>
      <c r="B50" s="20" t="s">
        <v>75</v>
      </c>
      <c r="C50" s="10" t="s">
        <v>72</v>
      </c>
      <c r="D50" s="10" t="s">
        <v>76</v>
      </c>
      <c r="E50" s="10" t="s">
        <v>77</v>
      </c>
      <c r="F50" s="126" t="s">
        <v>193</v>
      </c>
      <c r="G50" s="68">
        <v>27.1</v>
      </c>
      <c r="H50" s="21">
        <v>143611</v>
      </c>
      <c r="I50" s="21"/>
      <c r="J50" s="37">
        <v>24</v>
      </c>
      <c r="K50" s="21"/>
      <c r="L50" s="21"/>
      <c r="M50" s="21"/>
      <c r="N50" s="22"/>
      <c r="O50" s="22"/>
      <c r="P50" s="22"/>
      <c r="Q50" s="37">
        <v>17</v>
      </c>
      <c r="R50" s="23"/>
      <c r="S50" s="23"/>
      <c r="T50" s="23"/>
      <c r="U50" s="24"/>
      <c r="V50" s="22"/>
      <c r="W50" s="22"/>
      <c r="X50" s="22"/>
      <c r="Y50" s="24"/>
      <c r="Z50" s="22"/>
      <c r="AA50" s="22"/>
      <c r="AB50" s="22"/>
      <c r="AC50" s="23">
        <f t="shared" si="0"/>
        <v>0</v>
      </c>
      <c r="AD50" s="23"/>
      <c r="AE50" s="23"/>
      <c r="AF50" s="23"/>
      <c r="AG50" s="8"/>
      <c r="AH50" s="21"/>
      <c r="AI50" s="23"/>
      <c r="AJ50" s="23"/>
      <c r="AK50" s="10"/>
      <c r="AL50" s="23">
        <f t="shared" si="1"/>
        <v>0</v>
      </c>
      <c r="AM50" s="23">
        <f t="shared" si="2"/>
        <v>0</v>
      </c>
      <c r="AN50" s="21"/>
      <c r="AO50" s="37">
        <v>24</v>
      </c>
      <c r="AP50" s="21"/>
      <c r="AQ50" s="21"/>
      <c r="AR50" s="21"/>
      <c r="AS50" s="22"/>
      <c r="AT50" s="22"/>
      <c r="AU50" s="22"/>
      <c r="AV50" s="61">
        <f t="shared" si="3"/>
        <v>0</v>
      </c>
      <c r="AW50" s="21"/>
      <c r="AX50" s="37">
        <v>24</v>
      </c>
      <c r="AY50" s="21"/>
      <c r="AZ50" s="21"/>
      <c r="BA50" s="21"/>
      <c r="BB50" s="22"/>
      <c r="BC50" s="22"/>
      <c r="BD50" s="22"/>
      <c r="BE50" s="61">
        <f>BB50*40%</f>
        <v>0</v>
      </c>
      <c r="BF50" s="67"/>
      <c r="BG50" s="67"/>
      <c r="BH50" s="67">
        <f t="shared" si="4"/>
        <v>0</v>
      </c>
    </row>
    <row r="51" spans="1:60" ht="43.5" customHeight="1">
      <c r="A51" s="7">
        <v>25</v>
      </c>
      <c r="B51" s="10" t="s">
        <v>71</v>
      </c>
      <c r="C51" s="10" t="s">
        <v>72</v>
      </c>
      <c r="D51" s="10" t="s">
        <v>73</v>
      </c>
      <c r="E51" s="10" t="s">
        <v>74</v>
      </c>
      <c r="F51" s="126" t="s">
        <v>195</v>
      </c>
      <c r="G51" s="71">
        <v>14.9</v>
      </c>
      <c r="H51" s="21">
        <v>131400</v>
      </c>
      <c r="I51" s="21"/>
      <c r="J51" s="37">
        <v>19</v>
      </c>
      <c r="K51" s="21"/>
      <c r="L51" s="21"/>
      <c r="M51" s="21"/>
      <c r="N51" s="22"/>
      <c r="O51" s="22"/>
      <c r="P51" s="22"/>
      <c r="Q51" s="37">
        <v>12</v>
      </c>
      <c r="R51" s="23"/>
      <c r="S51" s="23"/>
      <c r="T51" s="23"/>
      <c r="U51" s="24"/>
      <c r="V51" s="22"/>
      <c r="W51" s="22"/>
      <c r="X51" s="22"/>
      <c r="Y51" s="24"/>
      <c r="Z51" s="22"/>
      <c r="AA51" s="22"/>
      <c r="AB51" s="22"/>
      <c r="AC51" s="23">
        <f t="shared" si="0"/>
        <v>0</v>
      </c>
      <c r="AD51" s="23"/>
      <c r="AE51" s="23"/>
      <c r="AF51" s="23"/>
      <c r="AG51" s="8"/>
      <c r="AH51" s="21"/>
      <c r="AI51" s="23"/>
      <c r="AJ51" s="23"/>
      <c r="AK51" s="10"/>
      <c r="AL51" s="23">
        <f t="shared" si="1"/>
        <v>0</v>
      </c>
      <c r="AM51" s="23">
        <f t="shared" si="2"/>
        <v>0</v>
      </c>
      <c r="AN51" s="21"/>
      <c r="AO51" s="37">
        <v>19</v>
      </c>
      <c r="AP51" s="21"/>
      <c r="AQ51" s="21"/>
      <c r="AR51" s="21"/>
      <c r="AS51" s="22"/>
      <c r="AT51" s="22"/>
      <c r="AU51" s="22"/>
      <c r="AV51" s="61">
        <f t="shared" si="3"/>
        <v>0</v>
      </c>
      <c r="AW51" s="21"/>
      <c r="AX51" s="37">
        <v>19</v>
      </c>
      <c r="AY51" s="21"/>
      <c r="AZ51" s="21"/>
      <c r="BA51" s="21"/>
      <c r="BB51" s="22"/>
      <c r="BC51" s="22"/>
      <c r="BD51" s="22"/>
      <c r="BE51" s="61">
        <f>BB51*35%</f>
        <v>0</v>
      </c>
      <c r="BF51" s="67"/>
      <c r="BG51" s="67"/>
      <c r="BH51" s="67">
        <f t="shared" si="4"/>
        <v>0</v>
      </c>
    </row>
    <row r="52" spans="1:60" ht="38.25">
      <c r="A52" s="7">
        <v>26</v>
      </c>
      <c r="B52" s="10" t="s">
        <v>133</v>
      </c>
      <c r="C52" s="10" t="s">
        <v>134</v>
      </c>
      <c r="D52" s="10" t="s">
        <v>112</v>
      </c>
      <c r="E52" s="10" t="s">
        <v>138</v>
      </c>
      <c r="F52" s="10" t="s">
        <v>131</v>
      </c>
      <c r="G52" s="68">
        <v>3</v>
      </c>
      <c r="H52" s="21">
        <v>91582</v>
      </c>
      <c r="I52" s="21"/>
      <c r="J52" s="37">
        <v>6</v>
      </c>
      <c r="K52" s="21">
        <v>15</v>
      </c>
      <c r="L52" s="21"/>
      <c r="M52" s="21"/>
      <c r="N52" s="22"/>
      <c r="O52" s="22"/>
      <c r="P52" s="22"/>
      <c r="Q52" s="37"/>
      <c r="R52" s="23"/>
      <c r="S52" s="23"/>
      <c r="T52" s="23"/>
      <c r="U52" s="24"/>
      <c r="V52" s="22"/>
      <c r="W52" s="22"/>
      <c r="X52" s="22"/>
      <c r="Y52" s="24"/>
      <c r="Z52" s="22"/>
      <c r="AA52" s="22"/>
      <c r="AB52" s="22"/>
      <c r="AC52" s="23">
        <f t="shared" si="0"/>
        <v>0</v>
      </c>
      <c r="AD52" s="9"/>
      <c r="AE52" s="23"/>
      <c r="AF52" s="9"/>
      <c r="AG52" s="8"/>
      <c r="AH52" s="21"/>
      <c r="AI52" s="23"/>
      <c r="AJ52" s="23"/>
      <c r="AK52" s="10"/>
      <c r="AL52" s="23">
        <f t="shared" si="1"/>
        <v>0</v>
      </c>
      <c r="AM52" s="23">
        <f t="shared" si="2"/>
        <v>0</v>
      </c>
      <c r="AN52" s="21"/>
      <c r="AO52" s="37">
        <v>6</v>
      </c>
      <c r="AP52" s="21">
        <v>15</v>
      </c>
      <c r="AQ52" s="21"/>
      <c r="AR52" s="21"/>
      <c r="AS52" s="22"/>
      <c r="AT52" s="22"/>
      <c r="AU52" s="22"/>
      <c r="AV52" s="61">
        <f t="shared" si="3"/>
        <v>0</v>
      </c>
      <c r="AW52" s="21"/>
      <c r="AX52" s="37"/>
      <c r="AY52" s="21"/>
      <c r="AZ52" s="21"/>
      <c r="BA52" s="21"/>
      <c r="BB52" s="22"/>
      <c r="BC52" s="22"/>
      <c r="BD52" s="22"/>
      <c r="BE52" s="62"/>
      <c r="BF52" s="77"/>
      <c r="BG52" s="77"/>
      <c r="BH52" s="67">
        <f>AM52+AV52+BE52+BF52+BG52</f>
        <v>0</v>
      </c>
    </row>
    <row r="53" spans="1:60" ht="38.25">
      <c r="A53" s="7">
        <v>27</v>
      </c>
      <c r="B53" s="10" t="s">
        <v>170</v>
      </c>
      <c r="C53" s="10" t="s">
        <v>134</v>
      </c>
      <c r="D53" s="10"/>
      <c r="E53" s="10"/>
      <c r="F53" s="10" t="s">
        <v>62</v>
      </c>
      <c r="G53" s="71">
        <v>6</v>
      </c>
      <c r="H53" s="21">
        <v>113349</v>
      </c>
      <c r="I53" s="21"/>
      <c r="J53" s="37"/>
      <c r="K53" s="21">
        <v>12</v>
      </c>
      <c r="L53" s="21">
        <v>6</v>
      </c>
      <c r="M53" s="21"/>
      <c r="N53" s="22"/>
      <c r="O53" s="22"/>
      <c r="P53" s="22"/>
      <c r="Q53" s="37"/>
      <c r="R53" s="23"/>
      <c r="S53" s="23"/>
      <c r="T53" s="23"/>
      <c r="U53" s="24"/>
      <c r="V53" s="22"/>
      <c r="W53" s="22"/>
      <c r="X53" s="22"/>
      <c r="Y53" s="24"/>
      <c r="Z53" s="22"/>
      <c r="AA53" s="22"/>
      <c r="AB53" s="22"/>
      <c r="AC53" s="23">
        <f t="shared" si="0"/>
        <v>0</v>
      </c>
      <c r="AD53" s="9"/>
      <c r="AE53" s="23"/>
      <c r="AF53" s="9"/>
      <c r="AG53" s="8"/>
      <c r="AH53" s="21"/>
      <c r="AI53" s="23"/>
      <c r="AJ53" s="23"/>
      <c r="AK53" s="10"/>
      <c r="AL53" s="23">
        <f t="shared" si="1"/>
        <v>0</v>
      </c>
      <c r="AM53" s="23">
        <f t="shared" si="2"/>
        <v>0</v>
      </c>
      <c r="AN53" s="21"/>
      <c r="AO53" s="37"/>
      <c r="AP53" s="21">
        <v>12</v>
      </c>
      <c r="AQ53" s="21">
        <v>6</v>
      </c>
      <c r="AR53" s="21"/>
      <c r="AS53" s="22"/>
      <c r="AT53" s="22"/>
      <c r="AU53" s="22"/>
      <c r="AV53" s="61">
        <f t="shared" si="3"/>
        <v>0</v>
      </c>
      <c r="AW53" s="21"/>
      <c r="AX53" s="37"/>
      <c r="AY53" s="21"/>
      <c r="AZ53" s="21"/>
      <c r="BA53" s="21"/>
      <c r="BB53" s="22"/>
      <c r="BC53" s="22"/>
      <c r="BD53" s="22"/>
      <c r="BE53" s="62"/>
      <c r="BF53" s="77"/>
      <c r="BG53" s="77"/>
      <c r="BH53" s="67">
        <f>AM53+AV53+BE53+BF53+BG53</f>
        <v>0</v>
      </c>
    </row>
    <row r="54" spans="1:60" ht="36" customHeight="1">
      <c r="A54" s="59">
        <v>28</v>
      </c>
      <c r="B54" s="10" t="s">
        <v>135</v>
      </c>
      <c r="C54" s="10" t="s">
        <v>171</v>
      </c>
      <c r="D54" s="10" t="s">
        <v>112</v>
      </c>
      <c r="E54" s="10"/>
      <c r="F54" s="10" t="s">
        <v>131</v>
      </c>
      <c r="G54" s="24">
        <v>9</v>
      </c>
      <c r="H54" s="62">
        <v>93706</v>
      </c>
      <c r="I54" s="128"/>
      <c r="J54" s="128">
        <v>18</v>
      </c>
      <c r="K54" s="128"/>
      <c r="L54" s="21"/>
      <c r="M54" s="21"/>
      <c r="N54" s="22"/>
      <c r="O54" s="22"/>
      <c r="P54" s="22"/>
      <c r="Q54" s="37">
        <v>11</v>
      </c>
      <c r="R54" s="23"/>
      <c r="S54" s="23"/>
      <c r="T54" s="23"/>
      <c r="U54" s="24"/>
      <c r="V54" s="22"/>
      <c r="W54" s="22"/>
      <c r="X54" s="22"/>
      <c r="Y54" s="24"/>
      <c r="Z54" s="22"/>
      <c r="AA54" s="22"/>
      <c r="AB54" s="22"/>
      <c r="AC54" s="23">
        <f t="shared" si="0"/>
        <v>0</v>
      </c>
      <c r="AD54" s="23"/>
      <c r="AE54" s="23"/>
      <c r="AF54" s="9"/>
      <c r="AG54" s="8"/>
      <c r="AH54" s="21"/>
      <c r="AI54" s="23"/>
      <c r="AJ54" s="23"/>
      <c r="AK54" s="10"/>
      <c r="AL54" s="23">
        <f t="shared" si="1"/>
        <v>0</v>
      </c>
      <c r="AM54" s="23">
        <f t="shared" si="2"/>
        <v>0</v>
      </c>
      <c r="AN54" s="62"/>
      <c r="AO54" s="128">
        <v>18</v>
      </c>
      <c r="AP54" s="128"/>
      <c r="AQ54" s="21"/>
      <c r="AR54" s="21"/>
      <c r="AS54" s="22"/>
      <c r="AT54" s="22"/>
      <c r="AU54" s="22"/>
      <c r="AV54" s="61">
        <f t="shared" si="3"/>
        <v>0</v>
      </c>
      <c r="AW54" s="62"/>
      <c r="AX54" s="62"/>
      <c r="AY54" s="62"/>
      <c r="AZ54" s="21"/>
      <c r="BA54" s="21"/>
      <c r="BB54" s="22"/>
      <c r="BC54" s="22"/>
      <c r="BD54" s="22"/>
      <c r="BE54" s="62"/>
      <c r="BF54" s="77"/>
      <c r="BG54" s="77"/>
      <c r="BH54" s="67">
        <f t="shared" si="4"/>
        <v>0</v>
      </c>
    </row>
    <row r="55" spans="1:60" ht="38.25">
      <c r="A55" s="7">
        <v>29</v>
      </c>
      <c r="B55" s="10" t="s">
        <v>172</v>
      </c>
      <c r="C55" s="60" t="s">
        <v>173</v>
      </c>
      <c r="D55" s="10" t="s">
        <v>174</v>
      </c>
      <c r="E55" s="10"/>
      <c r="F55" s="10" t="s">
        <v>131</v>
      </c>
      <c r="G55" s="68">
        <v>1</v>
      </c>
      <c r="H55" s="62">
        <v>89193</v>
      </c>
      <c r="I55" s="128">
        <v>24</v>
      </c>
      <c r="J55" s="128"/>
      <c r="K55" s="128"/>
      <c r="L55" s="21"/>
      <c r="M55" s="21"/>
      <c r="N55" s="22"/>
      <c r="O55" s="22"/>
      <c r="P55" s="22"/>
      <c r="Q55" s="37"/>
      <c r="R55" s="23"/>
      <c r="S55" s="23"/>
      <c r="T55" s="23"/>
      <c r="U55" s="24"/>
      <c r="V55" s="22"/>
      <c r="W55" s="22"/>
      <c r="X55" s="22"/>
      <c r="Y55" s="24"/>
      <c r="Z55" s="22"/>
      <c r="AA55" s="22"/>
      <c r="AB55" s="22"/>
      <c r="AC55" s="23">
        <f t="shared" si="0"/>
        <v>0</v>
      </c>
      <c r="AD55" s="23"/>
      <c r="AE55" s="23"/>
      <c r="AF55" s="23"/>
      <c r="AG55" s="8"/>
      <c r="AH55" s="21"/>
      <c r="AI55" s="23"/>
      <c r="AJ55" s="26"/>
      <c r="AK55" s="25"/>
      <c r="AL55" s="23">
        <f t="shared" si="1"/>
        <v>0</v>
      </c>
      <c r="AM55" s="23">
        <f t="shared" si="2"/>
        <v>0</v>
      </c>
      <c r="AN55" s="62"/>
      <c r="AO55" s="62"/>
      <c r="AP55" s="62"/>
      <c r="AQ55" s="21"/>
      <c r="AR55" s="21"/>
      <c r="AS55" s="22"/>
      <c r="AT55" s="22"/>
      <c r="AU55" s="22"/>
      <c r="AV55" s="61">
        <f t="shared" si="3"/>
        <v>0</v>
      </c>
      <c r="AW55" s="62"/>
      <c r="AX55" s="62"/>
      <c r="AY55" s="62"/>
      <c r="AZ55" s="21"/>
      <c r="BA55" s="21"/>
      <c r="BB55" s="22"/>
      <c r="BC55" s="22"/>
      <c r="BD55" s="22"/>
      <c r="BE55" s="62"/>
      <c r="BF55" s="77"/>
      <c r="BG55" s="77"/>
      <c r="BH55" s="67">
        <f t="shared" si="4"/>
        <v>0</v>
      </c>
    </row>
    <row r="56" spans="1:60" ht="25.5">
      <c r="A56" s="7"/>
      <c r="B56" s="10" t="s">
        <v>175</v>
      </c>
      <c r="C56" s="60" t="s">
        <v>163</v>
      </c>
      <c r="D56" s="10"/>
      <c r="E56" s="10"/>
      <c r="F56" s="10" t="s">
        <v>196</v>
      </c>
      <c r="G56" s="21">
        <v>29</v>
      </c>
      <c r="H56" s="21">
        <v>143611</v>
      </c>
      <c r="I56" s="32"/>
      <c r="J56" s="45"/>
      <c r="K56" s="32">
        <v>2</v>
      </c>
      <c r="L56" s="35"/>
      <c r="M56" s="21"/>
      <c r="N56" s="22"/>
      <c r="O56" s="22"/>
      <c r="P56" s="22"/>
      <c r="Q56" s="37"/>
      <c r="R56" s="23"/>
      <c r="S56" s="23"/>
      <c r="T56" s="23"/>
      <c r="U56" s="24">
        <v>2</v>
      </c>
      <c r="V56" s="22"/>
      <c r="W56" s="22"/>
      <c r="X56" s="22"/>
      <c r="Y56" s="24"/>
      <c r="Z56" s="22"/>
      <c r="AA56" s="22"/>
      <c r="AB56" s="22"/>
      <c r="AC56" s="23">
        <f t="shared" si="0"/>
        <v>0</v>
      </c>
      <c r="AD56" s="23"/>
      <c r="AE56" s="23"/>
      <c r="AF56" s="23"/>
      <c r="AG56" s="8"/>
      <c r="AH56" s="21"/>
      <c r="AI56" s="23"/>
      <c r="AJ56" s="26"/>
      <c r="AK56" s="25"/>
      <c r="AL56" s="23">
        <f t="shared" si="1"/>
        <v>0</v>
      </c>
      <c r="AM56" s="23">
        <f t="shared" si="2"/>
        <v>0</v>
      </c>
      <c r="AN56" s="62"/>
      <c r="AO56" s="62"/>
      <c r="AP56" s="62">
        <v>2</v>
      </c>
      <c r="AQ56" s="21"/>
      <c r="AR56" s="21"/>
      <c r="AS56" s="22"/>
      <c r="AT56" s="22"/>
      <c r="AU56" s="22"/>
      <c r="AV56" s="61">
        <f t="shared" si="3"/>
        <v>0</v>
      </c>
      <c r="AW56" s="62"/>
      <c r="AX56" s="62"/>
      <c r="AY56" s="62">
        <v>2</v>
      </c>
      <c r="AZ56" s="21"/>
      <c r="BA56" s="21"/>
      <c r="BB56" s="22"/>
      <c r="BC56" s="22"/>
      <c r="BD56" s="22"/>
      <c r="BE56" s="62">
        <f>(BB56+BC56+BD56)*35%</f>
        <v>0</v>
      </c>
      <c r="BF56" s="77"/>
      <c r="BG56" s="77"/>
      <c r="BH56" s="67">
        <f t="shared" si="4"/>
        <v>0</v>
      </c>
    </row>
    <row r="57" spans="1:60" ht="33" customHeight="1">
      <c r="A57" s="7"/>
      <c r="B57" s="10"/>
      <c r="C57" s="60" t="s">
        <v>163</v>
      </c>
      <c r="D57" s="10"/>
      <c r="E57" s="10"/>
      <c r="F57" s="10" t="s">
        <v>191</v>
      </c>
      <c r="G57" s="21">
        <v>23</v>
      </c>
      <c r="H57" s="21">
        <v>141222</v>
      </c>
      <c r="I57" s="32"/>
      <c r="J57" s="45"/>
      <c r="K57" s="32">
        <v>1</v>
      </c>
      <c r="L57" s="35">
        <v>3</v>
      </c>
      <c r="M57" s="21"/>
      <c r="N57" s="22"/>
      <c r="O57" s="22"/>
      <c r="P57" s="22"/>
      <c r="Q57" s="37"/>
      <c r="R57" s="23"/>
      <c r="S57" s="23"/>
      <c r="T57" s="23"/>
      <c r="U57" s="24">
        <v>3</v>
      </c>
      <c r="V57" s="22"/>
      <c r="W57" s="22"/>
      <c r="X57" s="22"/>
      <c r="Y57" s="24">
        <v>3</v>
      </c>
      <c r="Z57" s="22"/>
      <c r="AA57" s="22"/>
      <c r="AB57" s="22"/>
      <c r="AC57" s="23">
        <f t="shared" si="0"/>
        <v>0</v>
      </c>
      <c r="AD57" s="9"/>
      <c r="AE57" s="23"/>
      <c r="AF57" s="9"/>
      <c r="AG57" s="8"/>
      <c r="AH57" s="21"/>
      <c r="AI57" s="23"/>
      <c r="AJ57" s="26"/>
      <c r="AK57" s="25"/>
      <c r="AL57" s="23">
        <f t="shared" si="1"/>
        <v>0</v>
      </c>
      <c r="AM57" s="23">
        <f t="shared" si="2"/>
        <v>0</v>
      </c>
      <c r="AN57" s="62"/>
      <c r="AO57" s="62"/>
      <c r="AP57" s="62">
        <v>3</v>
      </c>
      <c r="AQ57" s="21">
        <v>3</v>
      </c>
      <c r="AR57" s="21"/>
      <c r="AS57" s="22"/>
      <c r="AT57" s="22"/>
      <c r="AU57" s="22"/>
      <c r="AV57" s="61">
        <f t="shared" si="3"/>
        <v>0</v>
      </c>
      <c r="AW57" s="62"/>
      <c r="AX57" s="62"/>
      <c r="AY57" s="62">
        <v>3</v>
      </c>
      <c r="AZ57" s="21">
        <v>3</v>
      </c>
      <c r="BA57" s="21"/>
      <c r="BB57" s="22"/>
      <c r="BC57" s="22"/>
      <c r="BD57" s="22"/>
      <c r="BE57" s="62">
        <f>(BB57+BC57+BD57)*40%</f>
        <v>0</v>
      </c>
      <c r="BF57" s="77"/>
      <c r="BG57" s="77"/>
      <c r="BH57" s="67">
        <f t="shared" si="4"/>
        <v>0</v>
      </c>
    </row>
    <row r="58" spans="1:60" ht="25.5">
      <c r="A58" s="7"/>
      <c r="B58" s="10"/>
      <c r="C58" s="60" t="s">
        <v>93</v>
      </c>
      <c r="D58" s="10"/>
      <c r="E58" s="10"/>
      <c r="F58" s="10" t="s">
        <v>191</v>
      </c>
      <c r="G58" s="21">
        <v>19</v>
      </c>
      <c r="H58" s="21">
        <v>139098</v>
      </c>
      <c r="I58" s="32"/>
      <c r="J58" s="45"/>
      <c r="K58" s="32">
        <v>1</v>
      </c>
      <c r="L58" s="35">
        <v>3</v>
      </c>
      <c r="M58" s="21"/>
      <c r="N58" s="22"/>
      <c r="O58" s="22"/>
      <c r="P58" s="22"/>
      <c r="Q58" s="37"/>
      <c r="R58" s="23"/>
      <c r="S58" s="23"/>
      <c r="T58" s="23"/>
      <c r="U58" s="24"/>
      <c r="V58" s="22"/>
      <c r="W58" s="22"/>
      <c r="X58" s="22"/>
      <c r="Y58" s="24"/>
      <c r="Z58" s="22"/>
      <c r="AA58" s="22"/>
      <c r="AB58" s="22"/>
      <c r="AC58" s="23">
        <f t="shared" si="0"/>
        <v>0</v>
      </c>
      <c r="AD58" s="9"/>
      <c r="AE58" s="23"/>
      <c r="AF58" s="9"/>
      <c r="AG58" s="8"/>
      <c r="AH58" s="21"/>
      <c r="AI58" s="23"/>
      <c r="AJ58" s="26"/>
      <c r="AK58" s="25"/>
      <c r="AL58" s="23">
        <f t="shared" si="1"/>
        <v>0</v>
      </c>
      <c r="AM58" s="23">
        <f t="shared" si="2"/>
        <v>0</v>
      </c>
      <c r="AN58" s="62"/>
      <c r="AO58" s="62"/>
      <c r="AP58" s="62">
        <v>1</v>
      </c>
      <c r="AQ58" s="21">
        <v>3</v>
      </c>
      <c r="AR58" s="21"/>
      <c r="AS58" s="22"/>
      <c r="AT58" s="22"/>
      <c r="AU58" s="22"/>
      <c r="AV58" s="61">
        <f t="shared" si="3"/>
        <v>0</v>
      </c>
      <c r="AW58" s="62"/>
      <c r="AX58" s="62"/>
      <c r="AY58" s="62">
        <v>1</v>
      </c>
      <c r="AZ58" s="21">
        <v>3</v>
      </c>
      <c r="BA58" s="21"/>
      <c r="BB58" s="22"/>
      <c r="BC58" s="22"/>
      <c r="BD58" s="22"/>
      <c r="BE58" s="62">
        <f>(BB58+BC58+BD58)*40%</f>
        <v>0</v>
      </c>
      <c r="BF58" s="77"/>
      <c r="BG58" s="77"/>
      <c r="BH58" s="67">
        <f t="shared" si="4"/>
        <v>0</v>
      </c>
    </row>
    <row r="59" spans="1:60" ht="25.5">
      <c r="A59" s="7"/>
      <c r="B59" s="64"/>
      <c r="C59" s="6" t="s">
        <v>176</v>
      </c>
      <c r="D59" s="6"/>
      <c r="E59" s="45"/>
      <c r="F59" s="10" t="s">
        <v>192</v>
      </c>
      <c r="G59" s="21">
        <v>2.6</v>
      </c>
      <c r="H59" s="21">
        <v>119720</v>
      </c>
      <c r="I59" s="32"/>
      <c r="J59" s="45"/>
      <c r="K59" s="32"/>
      <c r="L59" s="35">
        <v>2</v>
      </c>
      <c r="M59" s="21"/>
      <c r="N59" s="22"/>
      <c r="O59" s="22"/>
      <c r="P59" s="22"/>
      <c r="Q59" s="33"/>
      <c r="R59" s="33"/>
      <c r="S59" s="33"/>
      <c r="T59" s="34"/>
      <c r="U59" s="35"/>
      <c r="V59" s="35"/>
      <c r="W59" s="35"/>
      <c r="X59" s="34"/>
      <c r="Y59" s="35">
        <v>2</v>
      </c>
      <c r="Z59" s="35"/>
      <c r="AA59" s="35"/>
      <c r="AB59" s="33"/>
      <c r="AC59" s="23">
        <f t="shared" si="0"/>
        <v>0</v>
      </c>
      <c r="AD59" s="33"/>
      <c r="AE59" s="33"/>
      <c r="AF59" s="33"/>
      <c r="AG59" s="33"/>
      <c r="AH59" s="33"/>
      <c r="AI59" s="32"/>
      <c r="AJ59" s="148"/>
      <c r="AK59" s="36"/>
      <c r="AL59" s="23">
        <f t="shared" si="1"/>
        <v>0</v>
      </c>
      <c r="AM59" s="23">
        <f t="shared" si="2"/>
        <v>0</v>
      </c>
      <c r="AN59" s="32"/>
      <c r="AO59" s="45"/>
      <c r="AP59" s="32"/>
      <c r="AQ59" s="35">
        <v>2</v>
      </c>
      <c r="AR59" s="21"/>
      <c r="AS59" s="22"/>
      <c r="AT59" s="22"/>
      <c r="AU59" s="22"/>
      <c r="AV59" s="61">
        <f t="shared" si="3"/>
        <v>0</v>
      </c>
      <c r="AW59" s="32"/>
      <c r="AX59" s="45"/>
      <c r="AY59" s="32"/>
      <c r="AZ59" s="35">
        <v>2</v>
      </c>
      <c r="BA59" s="21"/>
      <c r="BB59" s="22"/>
      <c r="BC59" s="22"/>
      <c r="BD59" s="22"/>
      <c r="BE59" s="62">
        <f>(BB59+BC59+BD59)*30%</f>
        <v>0</v>
      </c>
      <c r="BF59" s="67"/>
      <c r="BG59" s="67"/>
      <c r="BH59" s="67">
        <f t="shared" si="4"/>
        <v>0</v>
      </c>
    </row>
    <row r="60" spans="1:60">
      <c r="A60" s="7"/>
      <c r="B60" s="10"/>
      <c r="C60" s="10" t="s">
        <v>89</v>
      </c>
      <c r="D60" s="6"/>
      <c r="E60" s="45"/>
      <c r="F60" s="10" t="s">
        <v>55</v>
      </c>
      <c r="G60" s="21">
        <v>32</v>
      </c>
      <c r="H60" s="21">
        <v>143611</v>
      </c>
      <c r="I60" s="6"/>
      <c r="J60" s="6"/>
      <c r="K60" s="32"/>
      <c r="L60" s="6">
        <v>3</v>
      </c>
      <c r="M60" s="21"/>
      <c r="N60" s="22"/>
      <c r="O60" s="22"/>
      <c r="P60" s="22"/>
      <c r="Q60" s="33"/>
      <c r="R60" s="33"/>
      <c r="S60" s="33"/>
      <c r="T60" s="34"/>
      <c r="U60" s="35"/>
      <c r="V60" s="35"/>
      <c r="W60" s="35"/>
      <c r="X60" s="34"/>
      <c r="Y60" s="35">
        <v>3</v>
      </c>
      <c r="Z60" s="35"/>
      <c r="AA60" s="35"/>
      <c r="AB60" s="33"/>
      <c r="AC60" s="23">
        <f t="shared" si="0"/>
        <v>0</v>
      </c>
      <c r="AD60" s="33"/>
      <c r="AE60" s="33"/>
      <c r="AF60" s="33"/>
      <c r="AG60" s="33"/>
      <c r="AH60" s="33"/>
      <c r="AI60" s="32"/>
      <c r="AJ60" s="148"/>
      <c r="AK60" s="36"/>
      <c r="AL60" s="23">
        <f t="shared" si="1"/>
        <v>0</v>
      </c>
      <c r="AM60" s="23">
        <f t="shared" si="2"/>
        <v>0</v>
      </c>
      <c r="AN60" s="32"/>
      <c r="AO60" s="45"/>
      <c r="AP60" s="32"/>
      <c r="AQ60" s="35">
        <v>3</v>
      </c>
      <c r="AR60" s="21"/>
      <c r="AS60" s="22"/>
      <c r="AT60" s="22"/>
      <c r="AU60" s="22"/>
      <c r="AV60" s="61">
        <f t="shared" si="3"/>
        <v>0</v>
      </c>
      <c r="AW60" s="32"/>
      <c r="AX60" s="45"/>
      <c r="AY60" s="32"/>
      <c r="AZ60" s="35"/>
      <c r="BA60" s="21"/>
      <c r="BB60" s="22"/>
      <c r="BC60" s="22"/>
      <c r="BD60" s="22"/>
      <c r="BE60" s="62">
        <f t="shared" ref="BE60" si="5">(BB60+BC60+BD60)*35%</f>
        <v>0</v>
      </c>
      <c r="BF60" s="67"/>
      <c r="BG60" s="67"/>
      <c r="BH60" s="67">
        <f t="shared" si="4"/>
        <v>0</v>
      </c>
    </row>
    <row r="61" spans="1:60" ht="30" customHeight="1">
      <c r="A61" s="7"/>
      <c r="B61" s="6"/>
      <c r="C61" s="6" t="s">
        <v>94</v>
      </c>
      <c r="D61" s="6"/>
      <c r="E61" s="6"/>
      <c r="F61" s="10" t="s">
        <v>197</v>
      </c>
      <c r="G61" s="21">
        <v>18.8</v>
      </c>
      <c r="H61" s="21">
        <v>133524</v>
      </c>
      <c r="I61" s="6"/>
      <c r="J61" s="6"/>
      <c r="K61" s="32">
        <v>1</v>
      </c>
      <c r="L61" s="6"/>
      <c r="M61" s="21"/>
      <c r="N61" s="22"/>
      <c r="O61" s="22"/>
      <c r="P61" s="22"/>
      <c r="Q61" s="33"/>
      <c r="R61" s="33"/>
      <c r="S61" s="33"/>
      <c r="T61" s="33"/>
      <c r="U61" s="34">
        <v>1</v>
      </c>
      <c r="V61" s="35"/>
      <c r="W61" s="35"/>
      <c r="X61" s="35"/>
      <c r="Y61" s="35"/>
      <c r="Z61" s="35"/>
      <c r="AA61" s="35"/>
      <c r="AB61" s="35"/>
      <c r="AC61" s="23">
        <f t="shared" si="0"/>
        <v>0</v>
      </c>
      <c r="AD61" s="33"/>
      <c r="AE61" s="33"/>
      <c r="AF61" s="33"/>
      <c r="AG61" s="33"/>
      <c r="AH61" s="6"/>
      <c r="AI61" s="33"/>
      <c r="AJ61" s="44"/>
      <c r="AK61" s="36"/>
      <c r="AL61" s="23">
        <f t="shared" si="1"/>
        <v>0</v>
      </c>
      <c r="AM61" s="23">
        <f t="shared" si="2"/>
        <v>0</v>
      </c>
      <c r="AN61" s="6"/>
      <c r="AO61" s="6"/>
      <c r="AP61" s="32">
        <v>1</v>
      </c>
      <c r="AQ61" s="6"/>
      <c r="AR61" s="21"/>
      <c r="AS61" s="22"/>
      <c r="AT61" s="22"/>
      <c r="AU61" s="22"/>
      <c r="AV61" s="61">
        <f t="shared" si="3"/>
        <v>0</v>
      </c>
      <c r="AW61" s="6"/>
      <c r="AX61" s="6"/>
      <c r="AY61" s="32">
        <v>1</v>
      </c>
      <c r="AZ61" s="6"/>
      <c r="BA61" s="21"/>
      <c r="BB61" s="22"/>
      <c r="BC61" s="22"/>
      <c r="BD61" s="22"/>
      <c r="BE61" s="62">
        <f>(BB61+BC61+BD61)*35%</f>
        <v>0</v>
      </c>
      <c r="BF61" s="67"/>
      <c r="BG61" s="67"/>
      <c r="BH61" s="67">
        <f t="shared" si="4"/>
        <v>0</v>
      </c>
    </row>
    <row r="62" spans="1:60" ht="25.5">
      <c r="A62" s="7"/>
      <c r="B62" s="10"/>
      <c r="C62" s="10" t="s">
        <v>144</v>
      </c>
      <c r="D62" s="6"/>
      <c r="E62" s="6"/>
      <c r="F62" s="10" t="s">
        <v>197</v>
      </c>
      <c r="G62" s="32">
        <v>16.5</v>
      </c>
      <c r="H62" s="32">
        <v>133524</v>
      </c>
      <c r="I62" s="6"/>
      <c r="J62" s="6">
        <v>6</v>
      </c>
      <c r="K62" s="6">
        <v>3</v>
      </c>
      <c r="L62" s="6"/>
      <c r="M62" s="21"/>
      <c r="N62" s="22"/>
      <c r="O62" s="22"/>
      <c r="P62" s="22"/>
      <c r="Q62" s="33"/>
      <c r="R62" s="33"/>
      <c r="S62" s="33"/>
      <c r="T62" s="33"/>
      <c r="U62" s="34"/>
      <c r="V62" s="35"/>
      <c r="W62" s="35"/>
      <c r="X62" s="35"/>
      <c r="Y62" s="35"/>
      <c r="Z62" s="35"/>
      <c r="AA62" s="35"/>
      <c r="AB62" s="35"/>
      <c r="AC62" s="23">
        <f t="shared" si="0"/>
        <v>0</v>
      </c>
      <c r="AD62" s="33"/>
      <c r="AE62" s="33"/>
      <c r="AF62" s="33"/>
      <c r="AG62" s="33"/>
      <c r="AH62" s="6"/>
      <c r="AI62" s="33"/>
      <c r="AJ62" s="44"/>
      <c r="AK62" s="36"/>
      <c r="AL62" s="23">
        <f t="shared" si="1"/>
        <v>0</v>
      </c>
      <c r="AM62" s="23">
        <f t="shared" si="2"/>
        <v>0</v>
      </c>
      <c r="AN62" s="6"/>
      <c r="AO62" s="6">
        <v>6</v>
      </c>
      <c r="AP62" s="6">
        <v>3</v>
      </c>
      <c r="AQ62" s="6"/>
      <c r="AR62" s="21"/>
      <c r="AS62" s="22"/>
      <c r="AT62" s="22"/>
      <c r="AU62" s="22"/>
      <c r="AV62" s="61">
        <f t="shared" si="3"/>
        <v>0</v>
      </c>
      <c r="AW62" s="6"/>
      <c r="AX62" s="6">
        <v>6</v>
      </c>
      <c r="AY62" s="6">
        <v>3</v>
      </c>
      <c r="AZ62" s="1"/>
      <c r="BA62" s="21"/>
      <c r="BB62" s="22"/>
      <c r="BC62" s="22"/>
      <c r="BD62" s="22"/>
      <c r="BE62" s="62">
        <f>(BB62+BC62+BD62)*35%</f>
        <v>0</v>
      </c>
      <c r="BF62" s="67"/>
      <c r="BG62" s="67"/>
      <c r="BH62" s="67">
        <f t="shared" si="4"/>
        <v>0</v>
      </c>
    </row>
    <row r="63" spans="1:60">
      <c r="A63" s="7"/>
      <c r="B63" s="43"/>
      <c r="C63" s="75" t="s">
        <v>93</v>
      </c>
      <c r="D63" s="6"/>
      <c r="E63" s="6"/>
      <c r="F63" s="126" t="s">
        <v>62</v>
      </c>
      <c r="G63" s="21">
        <v>0</v>
      </c>
      <c r="H63" s="32">
        <v>108837</v>
      </c>
      <c r="I63" s="6"/>
      <c r="J63" s="6"/>
      <c r="K63" s="6">
        <v>6</v>
      </c>
      <c r="L63" s="6">
        <v>8</v>
      </c>
      <c r="M63" s="21"/>
      <c r="N63" s="22"/>
      <c r="O63" s="22"/>
      <c r="P63" s="22"/>
      <c r="Q63" s="33"/>
      <c r="R63" s="33"/>
      <c r="S63" s="33"/>
      <c r="T63" s="33"/>
      <c r="U63" s="34"/>
      <c r="V63" s="35"/>
      <c r="W63" s="35"/>
      <c r="X63" s="35"/>
      <c r="Y63" s="35"/>
      <c r="Z63" s="35"/>
      <c r="AA63" s="35"/>
      <c r="AB63" s="35"/>
      <c r="AC63" s="23">
        <f t="shared" si="0"/>
        <v>0</v>
      </c>
      <c r="AD63" s="33"/>
      <c r="AE63" s="33"/>
      <c r="AF63" s="33"/>
      <c r="AG63" s="33"/>
      <c r="AH63" s="6"/>
      <c r="AI63" s="33"/>
      <c r="AJ63" s="44"/>
      <c r="AK63" s="36"/>
      <c r="AL63" s="23">
        <f t="shared" si="1"/>
        <v>0</v>
      </c>
      <c r="AM63" s="23">
        <f t="shared" si="2"/>
        <v>0</v>
      </c>
      <c r="AN63" s="21"/>
      <c r="AO63" s="37"/>
      <c r="AP63" s="6">
        <v>6</v>
      </c>
      <c r="AQ63" s="6">
        <v>8</v>
      </c>
      <c r="AR63" s="21"/>
      <c r="AS63" s="22"/>
      <c r="AT63" s="22"/>
      <c r="AU63" s="22"/>
      <c r="AV63" s="61">
        <f t="shared" si="3"/>
        <v>0</v>
      </c>
      <c r="AW63" s="21"/>
      <c r="AX63" s="37"/>
      <c r="AY63" s="6"/>
      <c r="AZ63" s="6"/>
      <c r="BA63" s="21"/>
      <c r="BB63" s="22"/>
      <c r="BC63" s="22"/>
      <c r="BD63" s="22"/>
      <c r="BE63" s="62"/>
      <c r="BF63" s="67"/>
      <c r="BG63" s="67"/>
      <c r="BH63" s="67">
        <f t="shared" si="4"/>
        <v>0</v>
      </c>
    </row>
    <row r="64" spans="1:60" ht="30" customHeight="1">
      <c r="A64" s="7"/>
      <c r="B64" s="43"/>
      <c r="C64" s="75" t="s">
        <v>56</v>
      </c>
      <c r="D64" s="6"/>
      <c r="E64" s="6"/>
      <c r="F64" s="10" t="s">
        <v>197</v>
      </c>
      <c r="G64" s="21">
        <v>3</v>
      </c>
      <c r="H64" s="32">
        <v>123437</v>
      </c>
      <c r="I64" s="6"/>
      <c r="J64" s="6"/>
      <c r="K64" s="6">
        <v>8</v>
      </c>
      <c r="L64" s="6"/>
      <c r="M64" s="21"/>
      <c r="N64" s="22"/>
      <c r="O64" s="22"/>
      <c r="P64" s="22"/>
      <c r="Q64" s="33"/>
      <c r="R64" s="33"/>
      <c r="S64" s="33"/>
      <c r="T64" s="33"/>
      <c r="U64" s="34">
        <v>8</v>
      </c>
      <c r="V64" s="35"/>
      <c r="W64" s="35"/>
      <c r="X64" s="35"/>
      <c r="Y64" s="35"/>
      <c r="Z64" s="35"/>
      <c r="AA64" s="35"/>
      <c r="AB64" s="35"/>
      <c r="AC64" s="23">
        <f t="shared" si="0"/>
        <v>0</v>
      </c>
      <c r="AD64" s="33"/>
      <c r="AE64" s="33"/>
      <c r="AF64" s="33"/>
      <c r="AG64" s="33"/>
      <c r="AH64" s="6"/>
      <c r="AI64" s="33"/>
      <c r="AJ64" s="44"/>
      <c r="AK64" s="36"/>
      <c r="AL64" s="23">
        <f t="shared" si="1"/>
        <v>0</v>
      </c>
      <c r="AM64" s="23">
        <f t="shared" si="2"/>
        <v>0</v>
      </c>
      <c r="AN64" s="21"/>
      <c r="AO64" s="37"/>
      <c r="AP64" s="6">
        <v>8</v>
      </c>
      <c r="AQ64" s="6"/>
      <c r="AR64" s="21"/>
      <c r="AS64" s="22"/>
      <c r="AT64" s="22"/>
      <c r="AU64" s="22"/>
      <c r="AV64" s="61">
        <f t="shared" si="3"/>
        <v>0</v>
      </c>
      <c r="AW64" s="21"/>
      <c r="AX64" s="37"/>
      <c r="AY64" s="6">
        <v>8</v>
      </c>
      <c r="AZ64" s="6"/>
      <c r="BA64" s="21"/>
      <c r="BB64" s="22"/>
      <c r="BC64" s="22"/>
      <c r="BD64" s="22"/>
      <c r="BE64" s="62">
        <f>(BB64+BC64+BD64)*35%</f>
        <v>0</v>
      </c>
      <c r="BF64" s="67"/>
      <c r="BG64" s="67"/>
      <c r="BH64" s="67">
        <f t="shared" si="4"/>
        <v>0</v>
      </c>
    </row>
    <row r="65" spans="1:60" ht="29.25" customHeight="1">
      <c r="A65" s="7"/>
      <c r="B65" s="43"/>
      <c r="C65" s="75" t="s">
        <v>89</v>
      </c>
      <c r="D65" s="6"/>
      <c r="E65" s="6"/>
      <c r="F65" s="10" t="s">
        <v>191</v>
      </c>
      <c r="G65" s="10">
        <v>37.4</v>
      </c>
      <c r="H65" s="32">
        <v>143611</v>
      </c>
      <c r="I65" s="6"/>
      <c r="J65" s="6"/>
      <c r="K65" s="6">
        <v>12</v>
      </c>
      <c r="L65" s="6"/>
      <c r="M65" s="21"/>
      <c r="N65" s="22"/>
      <c r="O65" s="22"/>
      <c r="P65" s="22"/>
      <c r="Q65" s="33"/>
      <c r="R65" s="33"/>
      <c r="S65" s="33"/>
      <c r="T65" s="33"/>
      <c r="U65" s="34">
        <v>12</v>
      </c>
      <c r="V65" s="35"/>
      <c r="W65" s="35"/>
      <c r="X65" s="35"/>
      <c r="Y65" s="35"/>
      <c r="Z65" s="35"/>
      <c r="AA65" s="35"/>
      <c r="AB65" s="35"/>
      <c r="AC65" s="23">
        <f t="shared" si="0"/>
        <v>0</v>
      </c>
      <c r="AD65" s="33"/>
      <c r="AE65" s="33"/>
      <c r="AF65" s="33"/>
      <c r="AG65" s="33"/>
      <c r="AH65" s="6"/>
      <c r="AI65" s="33"/>
      <c r="AJ65" s="44"/>
      <c r="AK65" s="36"/>
      <c r="AL65" s="23">
        <f t="shared" si="1"/>
        <v>0</v>
      </c>
      <c r="AM65" s="23">
        <f t="shared" si="2"/>
        <v>0</v>
      </c>
      <c r="AN65" s="21"/>
      <c r="AO65" s="37"/>
      <c r="AP65" s="6">
        <v>12</v>
      </c>
      <c r="AQ65" s="6"/>
      <c r="AR65" s="21"/>
      <c r="AS65" s="22"/>
      <c r="AT65" s="22"/>
      <c r="AU65" s="22"/>
      <c r="AV65" s="61">
        <f t="shared" si="3"/>
        <v>0</v>
      </c>
      <c r="AW65" s="21"/>
      <c r="AX65" s="37"/>
      <c r="AY65" s="6">
        <v>12</v>
      </c>
      <c r="AZ65" s="6"/>
      <c r="BA65" s="21"/>
      <c r="BB65" s="22"/>
      <c r="BC65" s="22"/>
      <c r="BD65" s="22"/>
      <c r="BE65" s="62">
        <f>(BB65+BC65+BD65)*40%</f>
        <v>0</v>
      </c>
      <c r="BF65" s="67"/>
      <c r="BG65" s="67"/>
      <c r="BH65" s="67">
        <f t="shared" si="4"/>
        <v>0</v>
      </c>
    </row>
    <row r="66" spans="1:60" ht="32.25" customHeight="1">
      <c r="A66" s="7"/>
      <c r="B66" s="43"/>
      <c r="C66" s="75" t="s">
        <v>146</v>
      </c>
      <c r="D66" s="6"/>
      <c r="E66" s="6"/>
      <c r="F66" s="10" t="s">
        <v>191</v>
      </c>
      <c r="G66" s="32">
        <v>35</v>
      </c>
      <c r="H66" s="32">
        <v>143611</v>
      </c>
      <c r="I66" s="6"/>
      <c r="J66" s="6">
        <v>2</v>
      </c>
      <c r="K66" s="6"/>
      <c r="L66" s="6"/>
      <c r="M66" s="21"/>
      <c r="N66" s="22"/>
      <c r="O66" s="22"/>
      <c r="P66" s="22"/>
      <c r="Q66" s="33"/>
      <c r="R66" s="33"/>
      <c r="S66" s="33"/>
      <c r="T66" s="33"/>
      <c r="U66" s="34"/>
      <c r="V66" s="35"/>
      <c r="W66" s="35"/>
      <c r="X66" s="35"/>
      <c r="Y66" s="35"/>
      <c r="Z66" s="35"/>
      <c r="AA66" s="35"/>
      <c r="AB66" s="35"/>
      <c r="AC66" s="23">
        <f t="shared" si="0"/>
        <v>0</v>
      </c>
      <c r="AD66" s="33"/>
      <c r="AE66" s="33"/>
      <c r="AF66" s="33"/>
      <c r="AG66" s="33"/>
      <c r="AH66" s="6"/>
      <c r="AI66" s="33"/>
      <c r="AJ66" s="44"/>
      <c r="AK66" s="36"/>
      <c r="AL66" s="23">
        <f t="shared" si="1"/>
        <v>0</v>
      </c>
      <c r="AM66" s="23">
        <f t="shared" si="2"/>
        <v>0</v>
      </c>
      <c r="AN66" s="21"/>
      <c r="AO66" s="37">
        <v>2</v>
      </c>
      <c r="AP66" s="6"/>
      <c r="AQ66" s="6"/>
      <c r="AR66" s="21"/>
      <c r="AS66" s="22"/>
      <c r="AT66" s="22"/>
      <c r="AU66" s="22"/>
      <c r="AV66" s="61">
        <f t="shared" si="3"/>
        <v>0</v>
      </c>
      <c r="AW66" s="21"/>
      <c r="AX66" s="37">
        <v>2</v>
      </c>
      <c r="AY66" s="6"/>
      <c r="AZ66" s="6"/>
      <c r="BA66" s="21"/>
      <c r="BB66" s="22"/>
      <c r="BC66" s="22"/>
      <c r="BD66" s="22"/>
      <c r="BE66" s="62">
        <f>(BB66+BC66+BD66)*40%</f>
        <v>0</v>
      </c>
      <c r="BF66" s="67"/>
      <c r="BG66" s="67"/>
      <c r="BH66" s="67">
        <f t="shared" si="4"/>
        <v>0</v>
      </c>
    </row>
    <row r="67" spans="1:60">
      <c r="A67" s="7"/>
      <c r="B67" s="7" t="s">
        <v>143</v>
      </c>
      <c r="C67" s="7"/>
      <c r="D67" s="7"/>
      <c r="E67" s="7"/>
      <c r="F67" s="7"/>
      <c r="G67" s="73"/>
      <c r="H67" s="7"/>
      <c r="I67" s="43">
        <f>SUM(I28:I63)</f>
        <v>24</v>
      </c>
      <c r="J67" s="43">
        <f>SUM(J28:J66)</f>
        <v>152</v>
      </c>
      <c r="K67" s="43">
        <f>SUM(K28:K66)</f>
        <v>303</v>
      </c>
      <c r="L67" s="43">
        <v>83</v>
      </c>
      <c r="M67" s="43">
        <f>SUM(M28:M66)</f>
        <v>0</v>
      </c>
      <c r="N67" s="76">
        <f>SUM(N28:N66)</f>
        <v>0</v>
      </c>
      <c r="O67" s="76">
        <f>SUM(O28:O66)</f>
        <v>0</v>
      </c>
      <c r="P67" s="76">
        <f>SUM(P28:P66)</f>
        <v>0</v>
      </c>
      <c r="Q67" s="43">
        <f t="shared" ref="Q67:BG67" si="6">SUM(Q28:Q66)</f>
        <v>92</v>
      </c>
      <c r="R67" s="76">
        <f>SUM(R28:R66)</f>
        <v>0</v>
      </c>
      <c r="S67" s="43">
        <f t="shared" si="6"/>
        <v>0</v>
      </c>
      <c r="T67" s="43">
        <f t="shared" si="6"/>
        <v>0</v>
      </c>
      <c r="U67" s="76">
        <f t="shared" si="6"/>
        <v>186</v>
      </c>
      <c r="V67" s="76">
        <f>SUM(V28:V66)</f>
        <v>0</v>
      </c>
      <c r="W67" s="43">
        <f t="shared" si="6"/>
        <v>0</v>
      </c>
      <c r="X67" s="43">
        <f t="shared" si="6"/>
        <v>0</v>
      </c>
      <c r="Y67" s="43">
        <f t="shared" si="6"/>
        <v>43</v>
      </c>
      <c r="Z67" s="76">
        <f>SUM(Z28:Z66)</f>
        <v>0</v>
      </c>
      <c r="AA67" s="43">
        <f t="shared" si="6"/>
        <v>0</v>
      </c>
      <c r="AB67" s="43">
        <f t="shared" si="6"/>
        <v>0</v>
      </c>
      <c r="AC67" s="76">
        <f>SUM(AC28:AC66)</f>
        <v>0</v>
      </c>
      <c r="AD67" s="76">
        <f>SUM(AD28:AD66)</f>
        <v>0</v>
      </c>
      <c r="AE67" s="43">
        <f t="shared" si="6"/>
        <v>0</v>
      </c>
      <c r="AF67" s="76">
        <f>SUM(AF28:AF66)</f>
        <v>0</v>
      </c>
      <c r="AG67" s="43">
        <f t="shared" si="6"/>
        <v>0</v>
      </c>
      <c r="AH67" s="43">
        <f t="shared" si="6"/>
        <v>12</v>
      </c>
      <c r="AI67" s="76">
        <f>SUM(AI28:AI66)</f>
        <v>0</v>
      </c>
      <c r="AJ67" s="76">
        <f>SUM(AJ28:AJ66)</f>
        <v>0</v>
      </c>
      <c r="AK67" s="43">
        <f>SUM(AK28:AK66)</f>
        <v>0</v>
      </c>
      <c r="AL67" s="76">
        <f>SUM(AL28:AL66)</f>
        <v>0</v>
      </c>
      <c r="AM67" s="76">
        <f>SUM(AM28:AM66)</f>
        <v>0</v>
      </c>
      <c r="AN67" s="43">
        <f t="shared" si="6"/>
        <v>0</v>
      </c>
      <c r="AO67" s="43">
        <f t="shared" si="6"/>
        <v>152</v>
      </c>
      <c r="AP67" s="43">
        <f t="shared" si="6"/>
        <v>305</v>
      </c>
      <c r="AQ67" s="43">
        <f t="shared" si="6"/>
        <v>83</v>
      </c>
      <c r="AR67" s="43">
        <f t="shared" si="6"/>
        <v>0</v>
      </c>
      <c r="AS67" s="76">
        <f>SUM(AS28:AS66)</f>
        <v>0</v>
      </c>
      <c r="AT67" s="76">
        <f>SUM(AT28:AT66)</f>
        <v>0</v>
      </c>
      <c r="AU67" s="76">
        <f>SUM(AU28:AU66)</f>
        <v>0</v>
      </c>
      <c r="AV67" s="76">
        <f>SUM(AV28:AV66)</f>
        <v>0</v>
      </c>
      <c r="AW67" s="43">
        <f t="shared" si="6"/>
        <v>0</v>
      </c>
      <c r="AX67" s="43">
        <f t="shared" si="6"/>
        <v>113</v>
      </c>
      <c r="AY67" s="43">
        <f t="shared" si="6"/>
        <v>192</v>
      </c>
      <c r="AZ67" s="43">
        <f t="shared" si="6"/>
        <v>34</v>
      </c>
      <c r="BA67" s="43">
        <f t="shared" si="6"/>
        <v>0</v>
      </c>
      <c r="BB67" s="76">
        <f t="shared" si="6"/>
        <v>0</v>
      </c>
      <c r="BC67" s="76">
        <f t="shared" si="6"/>
        <v>0</v>
      </c>
      <c r="BD67" s="43">
        <f t="shared" si="6"/>
        <v>0</v>
      </c>
      <c r="BE67" s="76">
        <f>SUM(BE28:BE66)</f>
        <v>0</v>
      </c>
      <c r="BF67" s="43">
        <f t="shared" si="6"/>
        <v>0</v>
      </c>
      <c r="BG67" s="43">
        <f t="shared" si="6"/>
        <v>0</v>
      </c>
      <c r="BH67" s="76">
        <f>SUM(BH28:BH66)</f>
        <v>0</v>
      </c>
    </row>
    <row r="68" spans="1:60">
      <c r="A68" s="141"/>
      <c r="B68" s="141"/>
      <c r="C68" s="141"/>
      <c r="D68" s="142"/>
      <c r="E68" s="142"/>
      <c r="F68" s="142"/>
      <c r="G68" s="143"/>
      <c r="H68" s="141"/>
      <c r="I68" s="144"/>
      <c r="J68" s="144"/>
      <c r="K68" s="144"/>
      <c r="L68" s="144"/>
      <c r="M68" s="144"/>
      <c r="N68" s="145"/>
      <c r="O68" s="145"/>
      <c r="P68" s="145"/>
      <c r="Q68" s="144"/>
      <c r="R68" s="145"/>
      <c r="S68" s="144"/>
      <c r="T68" s="144"/>
      <c r="U68" s="144"/>
      <c r="V68" s="145"/>
      <c r="W68" s="144"/>
      <c r="X68" s="144"/>
      <c r="Y68" s="144"/>
      <c r="Z68" s="145"/>
      <c r="AA68" s="144"/>
      <c r="AB68" s="144"/>
      <c r="AC68" s="146"/>
      <c r="AD68" s="146"/>
      <c r="AE68" s="147"/>
      <c r="AF68" s="145"/>
      <c r="AG68" s="144"/>
      <c r="AH68" s="144"/>
      <c r="AI68" s="144"/>
      <c r="AJ68" s="144"/>
      <c r="AK68" s="144"/>
      <c r="AL68" s="145"/>
      <c r="AM68" s="145"/>
      <c r="AN68" s="144"/>
      <c r="AO68" s="144"/>
      <c r="AP68" s="144"/>
      <c r="AQ68" s="144"/>
      <c r="AR68" s="144"/>
      <c r="AS68" s="145"/>
      <c r="AT68" s="145"/>
      <c r="AU68" s="145"/>
      <c r="AV68" s="145"/>
      <c r="AW68" s="144"/>
      <c r="AX68" s="144"/>
      <c r="AY68" s="144"/>
      <c r="AZ68" s="144"/>
      <c r="BA68" s="144"/>
      <c r="BB68" s="145"/>
      <c r="BC68" s="145"/>
      <c r="BD68" s="144"/>
      <c r="BE68" s="145"/>
      <c r="BF68" s="144"/>
      <c r="BG68" s="144"/>
      <c r="BH68" s="145"/>
    </row>
    <row r="69" spans="1:60">
      <c r="A69" s="141"/>
      <c r="B69" s="141"/>
      <c r="C69" s="141"/>
      <c r="D69" s="141"/>
      <c r="E69" s="141"/>
      <c r="F69" s="141"/>
      <c r="G69" s="143"/>
      <c r="H69" s="141"/>
      <c r="I69" s="144"/>
      <c r="J69" s="144"/>
      <c r="K69" s="144"/>
      <c r="L69" s="144"/>
      <c r="M69" s="144"/>
      <c r="N69" s="145"/>
      <c r="O69" s="145"/>
      <c r="P69" s="145"/>
      <c r="Q69" s="144"/>
      <c r="R69" s="145"/>
      <c r="S69" s="144"/>
      <c r="T69" s="144"/>
      <c r="U69" s="144"/>
      <c r="V69" s="145"/>
      <c r="W69" s="144"/>
      <c r="X69" s="144"/>
      <c r="Y69" s="144"/>
      <c r="Z69" s="145"/>
      <c r="AA69" s="144"/>
      <c r="AB69" s="144"/>
      <c r="AC69" s="145"/>
      <c r="AD69" s="145"/>
      <c r="AE69" s="144"/>
      <c r="AF69" s="145"/>
      <c r="AG69" s="144"/>
      <c r="AH69" s="144"/>
      <c r="AI69" s="144"/>
      <c r="AJ69" s="144"/>
      <c r="AK69" s="144"/>
      <c r="AL69" s="145"/>
      <c r="AM69" s="145"/>
      <c r="AN69" s="144"/>
      <c r="AO69" s="144"/>
      <c r="AP69" s="144"/>
      <c r="AQ69" s="144"/>
      <c r="AR69" s="144"/>
      <c r="AS69" s="145"/>
      <c r="AT69" s="145"/>
      <c r="AU69" s="145"/>
      <c r="AV69" s="145"/>
      <c r="AW69" s="144"/>
      <c r="AX69" s="144"/>
      <c r="AY69" s="144"/>
      <c r="AZ69" s="144"/>
      <c r="BA69" s="144"/>
      <c r="BB69" s="145"/>
      <c r="BC69" s="145"/>
      <c r="BD69" s="144"/>
      <c r="BE69" s="145"/>
      <c r="BF69" s="144"/>
      <c r="BG69" s="144"/>
      <c r="BH69" s="145"/>
    </row>
    <row r="70" spans="1:60">
      <c r="C70" t="s">
        <v>179</v>
      </c>
      <c r="AE70" s="50"/>
      <c r="AH70" s="48"/>
    </row>
    <row r="71" spans="1:60">
      <c r="AE71" s="50"/>
      <c r="AH71" s="48"/>
    </row>
    <row r="72" spans="1:60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4"/>
      <c r="O72" s="135"/>
      <c r="P72" s="135"/>
      <c r="Q72" s="16"/>
      <c r="R72" s="16"/>
      <c r="S72" s="16"/>
      <c r="T72" s="16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8"/>
      <c r="AL72" s="18"/>
      <c r="AM72" s="18"/>
      <c r="AN72" s="189" t="s">
        <v>139</v>
      </c>
      <c r="AO72" s="190"/>
      <c r="AP72" s="190"/>
      <c r="AQ72" s="190"/>
      <c r="AR72" s="190"/>
      <c r="AS72" s="190"/>
      <c r="AT72" s="190"/>
      <c r="AU72" s="191"/>
      <c r="AV72" s="154" t="s">
        <v>140</v>
      </c>
      <c r="AW72" s="189" t="s">
        <v>141</v>
      </c>
      <c r="AX72" s="190"/>
      <c r="AY72" s="190"/>
      <c r="AZ72" s="190"/>
      <c r="BA72" s="190"/>
      <c r="BB72" s="190"/>
      <c r="BC72" s="190"/>
      <c r="BD72" s="191"/>
      <c r="BE72" s="198" t="s">
        <v>140</v>
      </c>
      <c r="BF72" s="132"/>
      <c r="BG72" s="154" t="s">
        <v>200</v>
      </c>
      <c r="BH72" s="201" t="s">
        <v>142</v>
      </c>
    </row>
    <row r="73" spans="1:60" ht="15" customHeight="1">
      <c r="A73" s="171"/>
      <c r="B73" s="204" t="s">
        <v>19</v>
      </c>
      <c r="C73" s="206" t="s">
        <v>20</v>
      </c>
      <c r="D73" s="206" t="s">
        <v>21</v>
      </c>
      <c r="E73" s="206" t="s">
        <v>22</v>
      </c>
      <c r="F73" s="207" t="s">
        <v>23</v>
      </c>
      <c r="G73" s="207" t="s">
        <v>24</v>
      </c>
      <c r="H73" s="207" t="s">
        <v>25</v>
      </c>
      <c r="I73" s="208" t="s">
        <v>26</v>
      </c>
      <c r="J73" s="208"/>
      <c r="K73" s="208"/>
      <c r="L73" s="208"/>
      <c r="M73" s="208" t="s">
        <v>27</v>
      </c>
      <c r="N73" s="208"/>
      <c r="O73" s="208"/>
      <c r="P73" s="208"/>
      <c r="Q73" s="208" t="s">
        <v>28</v>
      </c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7" t="s">
        <v>29</v>
      </c>
      <c r="AD73" s="171" t="s">
        <v>30</v>
      </c>
      <c r="AE73" s="171"/>
      <c r="AF73" s="171"/>
      <c r="AG73" s="171"/>
      <c r="AH73" s="171"/>
      <c r="AI73" s="171"/>
      <c r="AJ73" s="138"/>
      <c r="AK73" s="208" t="s">
        <v>31</v>
      </c>
      <c r="AL73" s="207" t="s">
        <v>32</v>
      </c>
      <c r="AM73" s="209" t="s">
        <v>33</v>
      </c>
      <c r="AN73" s="208" t="s">
        <v>26</v>
      </c>
      <c r="AO73" s="208"/>
      <c r="AP73" s="208"/>
      <c r="AQ73" s="208"/>
      <c r="AR73" s="208" t="s">
        <v>27</v>
      </c>
      <c r="AS73" s="208"/>
      <c r="AT73" s="208"/>
      <c r="AU73" s="208"/>
      <c r="AV73" s="192"/>
      <c r="AW73" s="208" t="s">
        <v>26</v>
      </c>
      <c r="AX73" s="208"/>
      <c r="AY73" s="208"/>
      <c r="AZ73" s="208"/>
      <c r="BA73" s="208" t="s">
        <v>27</v>
      </c>
      <c r="BB73" s="208"/>
      <c r="BC73" s="208"/>
      <c r="BD73" s="208"/>
      <c r="BE73" s="199"/>
      <c r="BF73" s="133"/>
      <c r="BG73" s="155"/>
      <c r="BH73" s="202"/>
    </row>
    <row r="74" spans="1:60">
      <c r="A74" s="171"/>
      <c r="B74" s="205"/>
      <c r="C74" s="206"/>
      <c r="D74" s="206"/>
      <c r="E74" s="206"/>
      <c r="F74" s="207"/>
      <c r="G74" s="207"/>
      <c r="H74" s="207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7"/>
      <c r="AD74" s="194" t="s">
        <v>34</v>
      </c>
      <c r="AE74" s="194" t="s">
        <v>35</v>
      </c>
      <c r="AF74" s="194" t="s">
        <v>36</v>
      </c>
      <c r="AG74" s="194" t="s">
        <v>37</v>
      </c>
      <c r="AH74" s="195" t="s">
        <v>38</v>
      </c>
      <c r="AI74" s="196"/>
      <c r="AJ74" s="137"/>
      <c r="AK74" s="206"/>
      <c r="AL74" s="207"/>
      <c r="AM74" s="209"/>
      <c r="AN74" s="208"/>
      <c r="AO74" s="208"/>
      <c r="AP74" s="208"/>
      <c r="AQ74" s="208"/>
      <c r="AR74" s="208"/>
      <c r="AS74" s="208"/>
      <c r="AT74" s="208"/>
      <c r="AU74" s="208"/>
      <c r="AV74" s="192"/>
      <c r="AW74" s="208"/>
      <c r="AX74" s="208"/>
      <c r="AY74" s="208"/>
      <c r="AZ74" s="208"/>
      <c r="BA74" s="208"/>
      <c r="BB74" s="208"/>
      <c r="BC74" s="208"/>
      <c r="BD74" s="208"/>
      <c r="BE74" s="199"/>
      <c r="BF74" s="133"/>
      <c r="BG74" s="155"/>
      <c r="BH74" s="202"/>
    </row>
    <row r="75" spans="1:60">
      <c r="A75" s="171"/>
      <c r="B75" s="205"/>
      <c r="C75" s="206"/>
      <c r="D75" s="206"/>
      <c r="E75" s="206"/>
      <c r="F75" s="207"/>
      <c r="G75" s="207"/>
      <c r="H75" s="207"/>
      <c r="I75" s="197" t="s">
        <v>117</v>
      </c>
      <c r="J75" s="197" t="s">
        <v>39</v>
      </c>
      <c r="K75" s="197" t="s">
        <v>40</v>
      </c>
      <c r="L75" s="197" t="s">
        <v>41</v>
      </c>
      <c r="M75" s="197" t="s">
        <v>117</v>
      </c>
      <c r="N75" s="197" t="s">
        <v>39</v>
      </c>
      <c r="O75" s="197" t="s">
        <v>40</v>
      </c>
      <c r="P75" s="197" t="s">
        <v>41</v>
      </c>
      <c r="Q75" s="210" t="s">
        <v>42</v>
      </c>
      <c r="R75" s="210"/>
      <c r="S75" s="210" t="s">
        <v>43</v>
      </c>
      <c r="T75" s="210"/>
      <c r="U75" s="210" t="s">
        <v>44</v>
      </c>
      <c r="V75" s="210"/>
      <c r="W75" s="210" t="s">
        <v>45</v>
      </c>
      <c r="X75" s="210"/>
      <c r="Y75" s="210" t="s">
        <v>46</v>
      </c>
      <c r="Z75" s="210"/>
      <c r="AA75" s="210" t="s">
        <v>47</v>
      </c>
      <c r="AB75" s="210"/>
      <c r="AC75" s="207"/>
      <c r="AD75" s="194"/>
      <c r="AE75" s="194"/>
      <c r="AF75" s="194"/>
      <c r="AG75" s="194"/>
      <c r="AH75" s="194"/>
      <c r="AI75" s="194" t="s">
        <v>48</v>
      </c>
      <c r="AJ75" s="136"/>
      <c r="AK75" s="206"/>
      <c r="AL75" s="207"/>
      <c r="AM75" s="209"/>
      <c r="AN75" s="197" t="s">
        <v>117</v>
      </c>
      <c r="AO75" s="197" t="s">
        <v>39</v>
      </c>
      <c r="AP75" s="197" t="s">
        <v>40</v>
      </c>
      <c r="AQ75" s="197" t="s">
        <v>41</v>
      </c>
      <c r="AR75" s="197" t="s">
        <v>117</v>
      </c>
      <c r="AS75" s="197" t="s">
        <v>39</v>
      </c>
      <c r="AT75" s="197" t="s">
        <v>40</v>
      </c>
      <c r="AU75" s="197" t="s">
        <v>41</v>
      </c>
      <c r="AV75" s="192"/>
      <c r="AW75" s="197" t="s">
        <v>117</v>
      </c>
      <c r="AX75" s="197" t="s">
        <v>39</v>
      </c>
      <c r="AY75" s="197" t="s">
        <v>40</v>
      </c>
      <c r="AZ75" s="197" t="s">
        <v>41</v>
      </c>
      <c r="BA75" s="197" t="s">
        <v>117</v>
      </c>
      <c r="BB75" s="197" t="s">
        <v>39</v>
      </c>
      <c r="BC75" s="197" t="s">
        <v>40</v>
      </c>
      <c r="BD75" s="197" t="s">
        <v>41</v>
      </c>
      <c r="BE75" s="199"/>
      <c r="BF75" s="133"/>
      <c r="BG75" s="155"/>
      <c r="BH75" s="202"/>
    </row>
    <row r="76" spans="1:60" ht="63">
      <c r="A76" s="171"/>
      <c r="B76" s="205"/>
      <c r="C76" s="206"/>
      <c r="D76" s="206"/>
      <c r="E76" s="206"/>
      <c r="F76" s="207"/>
      <c r="G76" s="207"/>
      <c r="H76" s="207"/>
      <c r="I76" s="197"/>
      <c r="J76" s="197"/>
      <c r="K76" s="197"/>
      <c r="L76" s="197"/>
      <c r="M76" s="197"/>
      <c r="N76" s="197"/>
      <c r="O76" s="197"/>
      <c r="P76" s="197"/>
      <c r="Q76" s="19" t="s">
        <v>49</v>
      </c>
      <c r="R76" s="19" t="s">
        <v>50</v>
      </c>
      <c r="S76" s="19" t="s">
        <v>49</v>
      </c>
      <c r="T76" s="19" t="s">
        <v>50</v>
      </c>
      <c r="U76" s="19" t="s">
        <v>49</v>
      </c>
      <c r="V76" s="19" t="s">
        <v>50</v>
      </c>
      <c r="W76" s="19" t="s">
        <v>49</v>
      </c>
      <c r="X76" s="19" t="s">
        <v>50</v>
      </c>
      <c r="Y76" s="19" t="s">
        <v>49</v>
      </c>
      <c r="Z76" s="19" t="s">
        <v>50</v>
      </c>
      <c r="AA76" s="19" t="s">
        <v>49</v>
      </c>
      <c r="AB76" s="19" t="s">
        <v>50</v>
      </c>
      <c r="AC76" s="207"/>
      <c r="AD76" s="194"/>
      <c r="AE76" s="194"/>
      <c r="AF76" s="194"/>
      <c r="AG76" s="194"/>
      <c r="AH76" s="194"/>
      <c r="AI76" s="194"/>
      <c r="AJ76" s="136"/>
      <c r="AK76" s="206"/>
      <c r="AL76" s="207"/>
      <c r="AM76" s="209"/>
      <c r="AN76" s="197"/>
      <c r="AO76" s="197"/>
      <c r="AP76" s="197"/>
      <c r="AQ76" s="197"/>
      <c r="AR76" s="197"/>
      <c r="AS76" s="197"/>
      <c r="AT76" s="197"/>
      <c r="AU76" s="197"/>
      <c r="AV76" s="193"/>
      <c r="AW76" s="197"/>
      <c r="AX76" s="197"/>
      <c r="AY76" s="197"/>
      <c r="AZ76" s="197"/>
      <c r="BA76" s="197"/>
      <c r="BB76" s="197"/>
      <c r="BC76" s="197"/>
      <c r="BD76" s="197"/>
      <c r="BE76" s="200"/>
      <c r="BF76" s="134" t="s">
        <v>145</v>
      </c>
      <c r="BG76" s="156"/>
      <c r="BH76" s="203"/>
    </row>
    <row r="77" spans="1:60" ht="46.5" customHeight="1">
      <c r="A77" s="128"/>
      <c r="B77" s="10" t="s">
        <v>114</v>
      </c>
      <c r="C77" s="10" t="s">
        <v>94</v>
      </c>
      <c r="D77" s="10" t="s">
        <v>115</v>
      </c>
      <c r="E77" s="38" t="s">
        <v>116</v>
      </c>
      <c r="F77" s="10" t="s">
        <v>62</v>
      </c>
      <c r="G77" s="24">
        <v>37</v>
      </c>
      <c r="H77" s="21">
        <v>125560</v>
      </c>
      <c r="I77" s="128"/>
      <c r="J77" s="128"/>
      <c r="K77" s="128">
        <v>2</v>
      </c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>
        <f t="shared" ref="AC77:AC80" si="7">M77+N77+O77+P77</f>
        <v>0</v>
      </c>
      <c r="AD77" s="128"/>
      <c r="AE77" s="130"/>
      <c r="AF77" s="128"/>
      <c r="AG77" s="128"/>
      <c r="AH77" s="131"/>
      <c r="AI77" s="128"/>
      <c r="AJ77" s="128"/>
      <c r="AK77" s="128"/>
      <c r="AL77" s="128">
        <f t="shared" ref="AL77:AL80" si="8">O77*10%</f>
        <v>0</v>
      </c>
      <c r="AM77" s="128">
        <f t="shared" ref="AM77:AM79" si="9">AC77+AL77</f>
        <v>0</v>
      </c>
      <c r="AN77" s="128"/>
      <c r="AO77" s="128"/>
      <c r="AP77" s="128">
        <v>2</v>
      </c>
      <c r="AQ77" s="128"/>
      <c r="AR77" s="128"/>
      <c r="AS77" s="128"/>
      <c r="AT77" s="128"/>
      <c r="AU77" s="128"/>
      <c r="AV77" s="128">
        <f>AT77*30%</f>
        <v>0</v>
      </c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>
        <f>AC77+AV77+BE77+BF77+BG77</f>
        <v>0</v>
      </c>
    </row>
    <row r="78" spans="1:60" ht="33" customHeight="1">
      <c r="A78" s="128"/>
      <c r="B78" s="10" t="s">
        <v>109</v>
      </c>
      <c r="C78" s="10" t="s">
        <v>107</v>
      </c>
      <c r="D78" s="10" t="s">
        <v>169</v>
      </c>
      <c r="E78" s="10"/>
      <c r="F78" s="10" t="s">
        <v>61</v>
      </c>
      <c r="G78" s="71">
        <v>27.9</v>
      </c>
      <c r="H78" s="21">
        <v>138037</v>
      </c>
      <c r="I78" s="128"/>
      <c r="J78" s="128"/>
      <c r="K78" s="128">
        <v>4</v>
      </c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>
        <f t="shared" si="7"/>
        <v>0</v>
      </c>
      <c r="AD78" s="128"/>
      <c r="AE78" s="130"/>
      <c r="AF78" s="128"/>
      <c r="AG78" s="128"/>
      <c r="AH78" s="131"/>
      <c r="AI78" s="128"/>
      <c r="AJ78" s="128"/>
      <c r="AK78" s="128"/>
      <c r="AL78" s="128">
        <f t="shared" si="8"/>
        <v>0</v>
      </c>
      <c r="AM78" s="128">
        <f t="shared" si="9"/>
        <v>0</v>
      </c>
      <c r="AN78" s="128"/>
      <c r="AO78" s="128"/>
      <c r="AP78" s="128">
        <v>4</v>
      </c>
      <c r="AQ78" s="128"/>
      <c r="AR78" s="128"/>
      <c r="AS78" s="128"/>
      <c r="AT78" s="128"/>
      <c r="AU78" s="128"/>
      <c r="AV78" s="128">
        <f>AT78*30%</f>
        <v>0</v>
      </c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>
        <f t="shared" ref="BH78:BH80" si="10">AC78+AV78+BE78+BF78+BG78</f>
        <v>0</v>
      </c>
    </row>
    <row r="79" spans="1:60" ht="27.75" customHeight="1">
      <c r="A79" s="128"/>
      <c r="B79" s="10" t="s">
        <v>201</v>
      </c>
      <c r="C79" s="10" t="s">
        <v>84</v>
      </c>
      <c r="D79" s="10"/>
      <c r="E79" s="10"/>
      <c r="F79" s="10" t="s">
        <v>198</v>
      </c>
      <c r="G79" s="24">
        <v>23</v>
      </c>
      <c r="H79" s="21">
        <v>143611</v>
      </c>
      <c r="I79" s="128"/>
      <c r="J79" s="128"/>
      <c r="K79" s="128">
        <v>2</v>
      </c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>
        <f>M79+N79+O79+P79</f>
        <v>0</v>
      </c>
      <c r="AD79" s="128"/>
      <c r="AE79" s="130"/>
      <c r="AF79" s="128"/>
      <c r="AG79" s="128"/>
      <c r="AH79" s="131"/>
      <c r="AI79" s="128"/>
      <c r="AJ79" s="128"/>
      <c r="AK79" s="128"/>
      <c r="AL79" s="128">
        <f>O79*10%</f>
        <v>0</v>
      </c>
      <c r="AM79" s="128">
        <f t="shared" si="9"/>
        <v>0</v>
      </c>
      <c r="AN79" s="128"/>
      <c r="AO79" s="128"/>
      <c r="AP79" s="128">
        <v>2</v>
      </c>
      <c r="AQ79" s="128"/>
      <c r="AR79" s="128"/>
      <c r="AS79" s="128"/>
      <c r="AT79" s="128"/>
      <c r="AU79" s="128"/>
      <c r="AV79" s="128">
        <f>AT79*30%</f>
        <v>0</v>
      </c>
      <c r="AW79" s="128"/>
      <c r="AX79" s="128"/>
      <c r="AY79" s="128">
        <v>2</v>
      </c>
      <c r="AZ79" s="128"/>
      <c r="BA79" s="128"/>
      <c r="BB79" s="128"/>
      <c r="BC79" s="128"/>
      <c r="BD79" s="128"/>
      <c r="BE79" s="128">
        <f>BC79*40%</f>
        <v>0</v>
      </c>
      <c r="BF79" s="128"/>
      <c r="BG79" s="128"/>
      <c r="BH79" s="128">
        <f t="shared" si="10"/>
        <v>0</v>
      </c>
    </row>
    <row r="80" spans="1:60" ht="30" customHeight="1">
      <c r="A80" s="128"/>
      <c r="B80" s="10"/>
      <c r="C80" s="10" t="s">
        <v>127</v>
      </c>
      <c r="D80" s="10"/>
      <c r="E80" s="10"/>
      <c r="F80" s="10" t="s">
        <v>199</v>
      </c>
      <c r="G80" s="71">
        <v>3</v>
      </c>
      <c r="H80" s="10">
        <v>119720</v>
      </c>
      <c r="I80" s="128"/>
      <c r="J80" s="128"/>
      <c r="K80" s="128">
        <v>2</v>
      </c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>
        <f t="shared" si="7"/>
        <v>0</v>
      </c>
      <c r="AD80" s="128"/>
      <c r="AE80" s="130"/>
      <c r="AF80" s="128"/>
      <c r="AG80" s="128"/>
      <c r="AH80" s="131"/>
      <c r="AI80" s="128"/>
      <c r="AJ80" s="128"/>
      <c r="AK80" s="128"/>
      <c r="AL80" s="128">
        <f t="shared" si="8"/>
        <v>0</v>
      </c>
      <c r="AM80" s="128">
        <f>AC80+AL80</f>
        <v>0</v>
      </c>
      <c r="AN80" s="128"/>
      <c r="AO80" s="128"/>
      <c r="AP80" s="128">
        <v>2</v>
      </c>
      <c r="AQ80" s="128"/>
      <c r="AR80" s="128"/>
      <c r="AS80" s="128"/>
      <c r="AT80" s="128"/>
      <c r="AU80" s="128"/>
      <c r="AV80" s="128">
        <f>AT80*30%</f>
        <v>0</v>
      </c>
      <c r="AW80" s="128"/>
      <c r="AX80" s="128"/>
      <c r="AY80" s="128">
        <v>2</v>
      </c>
      <c r="AZ80" s="128"/>
      <c r="BA80" s="128"/>
      <c r="BB80" s="128"/>
      <c r="BC80" s="128"/>
      <c r="BD80" s="128"/>
      <c r="BE80" s="128">
        <f>BC80*30%</f>
        <v>0</v>
      </c>
      <c r="BF80" s="128"/>
      <c r="BG80" s="128"/>
      <c r="BH80" s="128">
        <f t="shared" si="10"/>
        <v>0</v>
      </c>
    </row>
    <row r="81" spans="1:60">
      <c r="A81" s="128"/>
      <c r="B81" s="10" t="s">
        <v>183</v>
      </c>
      <c r="C81" s="10"/>
      <c r="D81" s="10"/>
      <c r="E81" s="10"/>
      <c r="F81" s="10"/>
      <c r="G81" s="71"/>
      <c r="H81" s="21"/>
      <c r="I81" s="128">
        <f>SUM(I77:I78)</f>
        <v>0</v>
      </c>
      <c r="J81" s="128">
        <f>SUM(J77:J78)</f>
        <v>0</v>
      </c>
      <c r="K81" s="128">
        <f>SUM(K77:K80)</f>
        <v>10</v>
      </c>
      <c r="L81" s="128">
        <f>SUM(L77:L78)</f>
        <v>0</v>
      </c>
      <c r="M81" s="128">
        <f>SUM(M77:M78)</f>
        <v>0</v>
      </c>
      <c r="N81" s="128">
        <f>SUM(N77:N78)</f>
        <v>0</v>
      </c>
      <c r="O81" s="128">
        <f>SUM(O77:O80)</f>
        <v>0</v>
      </c>
      <c r="P81" s="128">
        <f t="shared" ref="P81:AB81" si="11">SUM(P77:P78)</f>
        <v>0</v>
      </c>
      <c r="Q81" s="128">
        <f t="shared" si="11"/>
        <v>0</v>
      </c>
      <c r="R81" s="128">
        <f t="shared" si="11"/>
        <v>0</v>
      </c>
      <c r="S81" s="128">
        <f t="shared" si="11"/>
        <v>0</v>
      </c>
      <c r="T81" s="128">
        <f t="shared" si="11"/>
        <v>0</v>
      </c>
      <c r="U81" s="128">
        <f t="shared" si="11"/>
        <v>0</v>
      </c>
      <c r="V81" s="128">
        <f t="shared" si="11"/>
        <v>0</v>
      </c>
      <c r="W81" s="128">
        <f t="shared" si="11"/>
        <v>0</v>
      </c>
      <c r="X81" s="128">
        <f t="shared" si="11"/>
        <v>0</v>
      </c>
      <c r="Y81" s="128">
        <f t="shared" si="11"/>
        <v>0</v>
      </c>
      <c r="Z81" s="128">
        <f t="shared" si="11"/>
        <v>0</v>
      </c>
      <c r="AA81" s="128">
        <f t="shared" si="11"/>
        <v>0</v>
      </c>
      <c r="AB81" s="128">
        <f t="shared" si="11"/>
        <v>0</v>
      </c>
      <c r="AC81" s="128">
        <f>SUM(AC77:AC80)</f>
        <v>0</v>
      </c>
      <c r="AD81" s="128">
        <f t="shared" ref="AD81:AK81" si="12">SUM(AD77:AD78)</f>
        <v>0</v>
      </c>
      <c r="AE81" s="128">
        <f t="shared" si="12"/>
        <v>0</v>
      </c>
      <c r="AF81" s="128">
        <f t="shared" si="12"/>
        <v>0</v>
      </c>
      <c r="AG81" s="128">
        <f t="shared" si="12"/>
        <v>0</v>
      </c>
      <c r="AH81" s="128">
        <f t="shared" si="12"/>
        <v>0</v>
      </c>
      <c r="AI81" s="128">
        <f t="shared" si="12"/>
        <v>0</v>
      </c>
      <c r="AJ81" s="128">
        <f t="shared" si="12"/>
        <v>0</v>
      </c>
      <c r="AK81" s="128">
        <f t="shared" si="12"/>
        <v>0</v>
      </c>
      <c r="AL81" s="128">
        <f>SUM(AL77:AL80)</f>
        <v>0</v>
      </c>
      <c r="AM81" s="128">
        <f>SUM(AM77:AM80)</f>
        <v>0</v>
      </c>
      <c r="AN81" s="128">
        <f>SUM(AN77:AN78)</f>
        <v>0</v>
      </c>
      <c r="AO81" s="128">
        <f>SUM(AO77:AO78)</f>
        <v>0</v>
      </c>
      <c r="AP81" s="128">
        <f>SUM(AP77:AP80)</f>
        <v>10</v>
      </c>
      <c r="AQ81" s="128">
        <f>SUM(AQ77:AQ78)</f>
        <v>0</v>
      </c>
      <c r="AR81" s="128">
        <f>SUM(AR77:AR78)</f>
        <v>0</v>
      </c>
      <c r="AS81" s="128">
        <f>SUM(AS77:AS78)</f>
        <v>0</v>
      </c>
      <c r="AT81" s="128">
        <f>SUM(AT77:AT80)</f>
        <v>0</v>
      </c>
      <c r="AU81" s="128">
        <f>SUM(AU77:AU78)</f>
        <v>0</v>
      </c>
      <c r="AV81" s="128">
        <f>SUM(AV77:AV80)</f>
        <v>0</v>
      </c>
      <c r="AW81" s="128">
        <f t="shared" ref="AW81:BG81" si="13">SUM(AW77:AW78)</f>
        <v>0</v>
      </c>
      <c r="AX81" s="128">
        <f t="shared" si="13"/>
        <v>0</v>
      </c>
      <c r="AY81" s="128">
        <f t="shared" si="13"/>
        <v>0</v>
      </c>
      <c r="AZ81" s="128">
        <f t="shared" si="13"/>
        <v>0</v>
      </c>
      <c r="BA81" s="128">
        <f t="shared" si="13"/>
        <v>0</v>
      </c>
      <c r="BB81" s="128">
        <f t="shared" si="13"/>
        <v>0</v>
      </c>
      <c r="BC81" s="128">
        <f t="shared" si="13"/>
        <v>0</v>
      </c>
      <c r="BD81" s="128">
        <f t="shared" si="13"/>
        <v>0</v>
      </c>
      <c r="BE81" s="128">
        <f>SUM(BE77:BE80)</f>
        <v>0</v>
      </c>
      <c r="BF81" s="128">
        <f t="shared" si="13"/>
        <v>0</v>
      </c>
      <c r="BG81" s="128">
        <f t="shared" si="13"/>
        <v>0</v>
      </c>
      <c r="BH81" s="128">
        <f>SUM(BH77:BH80)</f>
        <v>0</v>
      </c>
    </row>
    <row r="82" spans="1:60">
      <c r="A82" s="128"/>
      <c r="B82" s="128" t="s">
        <v>184</v>
      </c>
      <c r="C82" s="128"/>
      <c r="D82" s="128"/>
      <c r="E82" s="128"/>
      <c r="F82" s="128"/>
      <c r="G82" s="128"/>
      <c r="H82" s="128"/>
      <c r="I82" s="128">
        <f t="shared" ref="I82:AN82" si="14">I67+I81</f>
        <v>24</v>
      </c>
      <c r="J82" s="128">
        <f t="shared" si="14"/>
        <v>152</v>
      </c>
      <c r="K82" s="128">
        <f t="shared" si="14"/>
        <v>313</v>
      </c>
      <c r="L82" s="128">
        <f t="shared" si="14"/>
        <v>83</v>
      </c>
      <c r="M82" s="128">
        <f t="shared" si="14"/>
        <v>0</v>
      </c>
      <c r="N82" s="128">
        <f t="shared" si="14"/>
        <v>0</v>
      </c>
      <c r="O82" s="128">
        <f t="shared" si="14"/>
        <v>0</v>
      </c>
      <c r="P82" s="128">
        <f t="shared" si="14"/>
        <v>0</v>
      </c>
      <c r="Q82" s="128">
        <f t="shared" si="14"/>
        <v>92</v>
      </c>
      <c r="R82" s="128">
        <f t="shared" si="14"/>
        <v>0</v>
      </c>
      <c r="S82" s="128">
        <f t="shared" si="14"/>
        <v>0</v>
      </c>
      <c r="T82" s="128">
        <f t="shared" si="14"/>
        <v>0</v>
      </c>
      <c r="U82" s="128">
        <f t="shared" si="14"/>
        <v>186</v>
      </c>
      <c r="V82" s="131">
        <f t="shared" si="14"/>
        <v>0</v>
      </c>
      <c r="W82" s="128">
        <f t="shared" si="14"/>
        <v>0</v>
      </c>
      <c r="X82" s="128">
        <f t="shared" si="14"/>
        <v>0</v>
      </c>
      <c r="Y82" s="128">
        <f t="shared" si="14"/>
        <v>43</v>
      </c>
      <c r="Z82" s="131">
        <f t="shared" si="14"/>
        <v>0</v>
      </c>
      <c r="AA82" s="128">
        <f t="shared" si="14"/>
        <v>0</v>
      </c>
      <c r="AB82" s="128">
        <f t="shared" si="14"/>
        <v>0</v>
      </c>
      <c r="AC82" s="131">
        <f t="shared" si="14"/>
        <v>0</v>
      </c>
      <c r="AD82" s="131">
        <f t="shared" si="14"/>
        <v>0</v>
      </c>
      <c r="AE82" s="128">
        <f t="shared" si="14"/>
        <v>0</v>
      </c>
      <c r="AF82" s="131">
        <f t="shared" si="14"/>
        <v>0</v>
      </c>
      <c r="AG82" s="128">
        <f t="shared" si="14"/>
        <v>0</v>
      </c>
      <c r="AH82" s="128">
        <f t="shared" si="14"/>
        <v>12</v>
      </c>
      <c r="AI82" s="128">
        <f t="shared" si="14"/>
        <v>0</v>
      </c>
      <c r="AJ82" s="128">
        <f t="shared" si="14"/>
        <v>0</v>
      </c>
      <c r="AK82" s="128">
        <f t="shared" si="14"/>
        <v>0</v>
      </c>
      <c r="AL82" s="131">
        <f t="shared" si="14"/>
        <v>0</v>
      </c>
      <c r="AM82" s="131">
        <f t="shared" si="14"/>
        <v>0</v>
      </c>
      <c r="AN82" s="128">
        <f t="shared" si="14"/>
        <v>0</v>
      </c>
      <c r="AO82" s="128">
        <f t="shared" ref="AO82:BG82" si="15">AO67+AO81</f>
        <v>152</v>
      </c>
      <c r="AP82" s="128">
        <f t="shared" si="15"/>
        <v>315</v>
      </c>
      <c r="AQ82" s="128">
        <f t="shared" si="15"/>
        <v>83</v>
      </c>
      <c r="AR82" s="128">
        <f t="shared" si="15"/>
        <v>0</v>
      </c>
      <c r="AS82" s="131">
        <f t="shared" si="15"/>
        <v>0</v>
      </c>
      <c r="AT82" s="131">
        <f t="shared" si="15"/>
        <v>0</v>
      </c>
      <c r="AU82" s="128">
        <f t="shared" si="15"/>
        <v>0</v>
      </c>
      <c r="AV82" s="131">
        <f t="shared" si="15"/>
        <v>0</v>
      </c>
      <c r="AW82" s="128">
        <f t="shared" si="15"/>
        <v>0</v>
      </c>
      <c r="AX82" s="128">
        <f t="shared" si="15"/>
        <v>113</v>
      </c>
      <c r="AY82" s="128">
        <f t="shared" si="15"/>
        <v>192</v>
      </c>
      <c r="AZ82" s="128">
        <f t="shared" si="15"/>
        <v>34</v>
      </c>
      <c r="BA82" s="128">
        <f t="shared" si="15"/>
        <v>0</v>
      </c>
      <c r="BB82" s="128">
        <f t="shared" si="15"/>
        <v>0</v>
      </c>
      <c r="BC82" s="128">
        <f t="shared" si="15"/>
        <v>0</v>
      </c>
      <c r="BD82" s="128">
        <f t="shared" si="15"/>
        <v>0</v>
      </c>
      <c r="BE82" s="131">
        <f t="shared" si="15"/>
        <v>0</v>
      </c>
      <c r="BF82" s="128">
        <f t="shared" si="15"/>
        <v>0</v>
      </c>
      <c r="BG82" s="128">
        <f t="shared" si="15"/>
        <v>0</v>
      </c>
      <c r="BH82" s="131">
        <f>BH67+BH81</f>
        <v>0</v>
      </c>
    </row>
    <row r="83" spans="1:60">
      <c r="A83" s="141"/>
      <c r="B83" s="141"/>
      <c r="C83" s="141"/>
      <c r="D83" s="141"/>
      <c r="E83" s="141"/>
      <c r="F83" s="141"/>
      <c r="G83" s="143"/>
      <c r="H83" s="141"/>
      <c r="I83" s="144"/>
      <c r="J83" s="144"/>
      <c r="K83" s="144"/>
      <c r="L83" s="144"/>
      <c r="M83" s="144"/>
      <c r="N83" s="145"/>
      <c r="O83" s="145"/>
      <c r="P83" s="145"/>
      <c r="Q83" s="144"/>
      <c r="R83" s="145"/>
      <c r="S83" s="144"/>
      <c r="T83" s="144"/>
      <c r="U83" s="144"/>
      <c r="V83" s="145"/>
      <c r="W83" s="144"/>
      <c r="X83" s="144"/>
      <c r="Y83" s="144"/>
      <c r="Z83" s="145"/>
      <c r="AA83" s="144"/>
      <c r="AB83" s="144"/>
      <c r="AC83" s="145"/>
      <c r="AD83" s="145"/>
      <c r="AE83" s="144"/>
      <c r="AF83" s="145"/>
      <c r="AG83" s="144"/>
      <c r="AH83" s="144"/>
      <c r="AI83" s="144"/>
      <c r="AJ83" s="144"/>
      <c r="AK83" s="144"/>
      <c r="AL83" s="145"/>
      <c r="AM83" s="145"/>
      <c r="AN83" s="144"/>
      <c r="AO83" s="144"/>
      <c r="AP83" s="144"/>
      <c r="AQ83" s="144"/>
      <c r="AR83" s="144"/>
      <c r="AS83" s="145"/>
      <c r="AT83" s="145"/>
      <c r="AU83" s="145"/>
      <c r="AV83" s="145"/>
      <c r="AW83" s="144"/>
      <c r="AX83" s="144"/>
      <c r="AY83" s="144"/>
      <c r="AZ83" s="144"/>
      <c r="BA83" s="144"/>
      <c r="BB83" s="145"/>
      <c r="BC83" s="145"/>
      <c r="BD83" s="144"/>
      <c r="BE83" s="145"/>
      <c r="BF83" s="144"/>
      <c r="BG83" s="144"/>
      <c r="BH83" s="145"/>
    </row>
    <row r="84" spans="1:60" ht="15.75">
      <c r="A84" s="141"/>
      <c r="B84" s="141"/>
      <c r="C84" s="141"/>
      <c r="D84" s="141"/>
      <c r="E84" s="157" t="s">
        <v>118</v>
      </c>
      <c r="F84" s="158"/>
      <c r="G84" s="158"/>
      <c r="H84" s="104"/>
      <c r="I84" s="105"/>
      <c r="J84" s="105"/>
      <c r="K84" s="105"/>
      <c r="L84" s="105"/>
      <c r="M84" s="105"/>
      <c r="N84" s="105"/>
      <c r="O84" s="105"/>
      <c r="P84" s="104"/>
      <c r="Q84" s="104"/>
      <c r="R84" s="104"/>
      <c r="S84" s="104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57" t="s">
        <v>157</v>
      </c>
      <c r="AE84" s="158"/>
      <c r="AF84" s="158"/>
      <c r="AG84" s="144"/>
      <c r="AH84" s="144"/>
      <c r="AI84" s="144"/>
      <c r="AJ84" s="144"/>
      <c r="AK84" s="144"/>
      <c r="AL84" s="145"/>
      <c r="AM84" s="145"/>
      <c r="AN84" s="144"/>
      <c r="AO84" s="144"/>
      <c r="AP84" s="144"/>
      <c r="AQ84" s="144"/>
      <c r="AR84" s="144"/>
      <c r="AS84" s="145"/>
      <c r="AT84" s="145"/>
      <c r="AU84" s="145"/>
      <c r="AV84" s="145"/>
      <c r="AW84" s="144"/>
      <c r="AX84" s="144"/>
      <c r="AY84" s="144"/>
      <c r="AZ84" s="144"/>
      <c r="BA84" s="144"/>
      <c r="BB84" s="145"/>
      <c r="BC84" s="145"/>
      <c r="BD84" s="144"/>
      <c r="BE84" s="145"/>
      <c r="BF84" s="144"/>
      <c r="BG84" s="144"/>
      <c r="BH84" s="145"/>
    </row>
    <row r="85" spans="1:60" ht="15.75">
      <c r="A85" s="141"/>
      <c r="B85" s="141"/>
      <c r="C85" s="141"/>
      <c r="D85" s="141"/>
      <c r="E85" s="105"/>
      <c r="F85" s="104"/>
      <c r="G85" s="104"/>
      <c r="H85" s="104"/>
      <c r="I85" s="105"/>
      <c r="J85" s="105"/>
      <c r="K85" s="105"/>
      <c r="L85" s="105"/>
      <c r="M85" s="105"/>
      <c r="N85" s="105"/>
      <c r="O85" s="105"/>
      <c r="P85" s="104"/>
      <c r="Q85" s="104"/>
      <c r="R85" s="104"/>
      <c r="S85" s="104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44"/>
      <c r="AH85" s="144"/>
      <c r="AI85" s="144"/>
      <c r="AJ85" s="144"/>
      <c r="AK85" s="144"/>
      <c r="AL85" s="145"/>
      <c r="AM85" s="145"/>
      <c r="AN85" s="144"/>
      <c r="AO85" s="144"/>
      <c r="AP85" s="144"/>
      <c r="AQ85" s="144"/>
      <c r="AR85" s="144"/>
      <c r="AS85" s="145"/>
      <c r="AT85" s="145"/>
      <c r="AU85" s="145"/>
      <c r="AV85" s="145"/>
      <c r="AW85" s="144"/>
      <c r="AX85" s="144"/>
      <c r="AY85" s="144"/>
      <c r="AZ85" s="144"/>
      <c r="BA85" s="144"/>
      <c r="BB85" s="145"/>
      <c r="BC85" s="145"/>
      <c r="BD85" s="144"/>
      <c r="BE85" s="145"/>
      <c r="BF85" s="144"/>
      <c r="BG85" s="144"/>
      <c r="BH85" s="145"/>
    </row>
    <row r="86" spans="1:60" ht="15.75">
      <c r="A86" s="141"/>
      <c r="B86" s="141"/>
      <c r="C86" s="141"/>
      <c r="D86" s="141"/>
      <c r="E86" s="107" t="s">
        <v>153</v>
      </c>
      <c r="F86" s="107"/>
      <c r="G86" s="107"/>
      <c r="H86" s="108"/>
      <c r="I86" s="108"/>
      <c r="J86" s="108"/>
      <c r="K86" s="108"/>
      <c r="L86" s="108"/>
      <c r="M86" s="108"/>
      <c r="N86" s="107"/>
      <c r="O86" s="107"/>
      <c r="P86" s="107"/>
      <c r="Q86" s="107"/>
      <c r="R86" s="107"/>
      <c r="S86" s="107"/>
      <c r="T86" s="107"/>
      <c r="U86" s="109"/>
      <c r="V86" s="109"/>
      <c r="W86" s="109"/>
      <c r="X86" s="109"/>
      <c r="Y86" s="109"/>
      <c r="Z86" s="109"/>
      <c r="AA86" s="109"/>
      <c r="AB86" s="109"/>
      <c r="AC86" s="109"/>
      <c r="AD86" s="108" t="s">
        <v>154</v>
      </c>
      <c r="AE86" s="109"/>
      <c r="AF86" s="109"/>
      <c r="AG86" s="144"/>
      <c r="AH86" s="144"/>
      <c r="AI86" s="144"/>
      <c r="AJ86" s="144"/>
      <c r="AK86" s="144"/>
      <c r="AL86" s="145"/>
      <c r="AM86" s="145"/>
      <c r="AN86" s="144"/>
      <c r="AO86" s="144"/>
      <c r="AP86" s="144"/>
      <c r="AQ86" s="144"/>
      <c r="AR86" s="144"/>
      <c r="AS86" s="145"/>
      <c r="AT86" s="145"/>
      <c r="AU86" s="145"/>
      <c r="AV86" s="145"/>
      <c r="AW86" s="144"/>
      <c r="AX86" s="144"/>
      <c r="AY86" s="144"/>
      <c r="AZ86" s="144"/>
      <c r="BA86" s="144"/>
      <c r="BB86" s="145"/>
      <c r="BC86" s="145"/>
      <c r="BD86" s="144"/>
      <c r="BE86" s="145"/>
      <c r="BF86" s="144"/>
      <c r="BG86" s="144"/>
      <c r="BH86" s="145"/>
    </row>
    <row r="87" spans="1:60" ht="18.75">
      <c r="A87" s="141"/>
      <c r="B87" s="141"/>
      <c r="C87" s="141"/>
      <c r="D87" s="141"/>
      <c r="E87" s="110"/>
      <c r="F87" s="110"/>
      <c r="G87" s="111"/>
      <c r="H87" s="111"/>
      <c r="I87" s="111"/>
      <c r="J87" s="111"/>
      <c r="K87" s="111"/>
      <c r="L87" s="111"/>
      <c r="M87" s="111"/>
      <c r="N87" s="111"/>
      <c r="O87" s="112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44"/>
      <c r="AH87" s="144"/>
      <c r="AI87" s="144"/>
      <c r="AJ87" s="144"/>
      <c r="AK87" s="144"/>
      <c r="AL87" s="145"/>
      <c r="AM87" s="145"/>
      <c r="AN87" s="144"/>
      <c r="AO87" s="144"/>
      <c r="AP87" s="144"/>
      <c r="AQ87" s="144"/>
      <c r="AR87" s="144"/>
      <c r="AS87" s="145"/>
      <c r="AT87" s="145"/>
      <c r="AU87" s="145"/>
      <c r="AV87" s="145"/>
      <c r="AW87" s="144"/>
      <c r="AX87" s="144"/>
      <c r="AY87" s="144"/>
      <c r="AZ87" s="144"/>
      <c r="BA87" s="144"/>
      <c r="BB87" s="145"/>
      <c r="BC87" s="145"/>
      <c r="BD87" s="144"/>
      <c r="BE87" s="145"/>
      <c r="BF87" s="144"/>
      <c r="BG87" s="144"/>
      <c r="BH87" s="145"/>
    </row>
    <row r="88" spans="1:60" ht="15.75">
      <c r="A88" s="141"/>
      <c r="B88" s="141"/>
      <c r="C88" s="141"/>
      <c r="D88" s="141"/>
      <c r="E88" s="159" t="s">
        <v>155</v>
      </c>
      <c r="F88" s="160"/>
      <c r="G88" s="160"/>
      <c r="H88" s="160"/>
      <c r="I88" s="111"/>
      <c r="J88" s="111"/>
      <c r="K88" s="111"/>
      <c r="L88" s="111"/>
      <c r="M88" s="111"/>
      <c r="N88" s="111"/>
      <c r="O88" s="112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61" t="s">
        <v>156</v>
      </c>
      <c r="AE88" s="161"/>
      <c r="AF88" s="161"/>
      <c r="AG88" s="144"/>
      <c r="AH88" s="144"/>
      <c r="AI88" s="144"/>
      <c r="AJ88" s="144"/>
      <c r="AK88" s="144"/>
      <c r="AL88" s="145"/>
      <c r="AM88" s="145"/>
      <c r="AN88" s="144"/>
      <c r="AO88" s="144"/>
      <c r="AP88" s="144"/>
      <c r="AQ88" s="144"/>
      <c r="AR88" s="144"/>
      <c r="AS88" s="145"/>
      <c r="AT88" s="145"/>
      <c r="AU88" s="145"/>
      <c r="AV88" s="145"/>
      <c r="AW88" s="144"/>
      <c r="AX88" s="144"/>
      <c r="AY88" s="144"/>
      <c r="AZ88" s="144"/>
      <c r="BA88" s="144"/>
      <c r="BB88" s="145"/>
      <c r="BC88" s="145"/>
      <c r="BD88" s="144"/>
      <c r="BE88" s="145"/>
      <c r="BF88" s="144"/>
      <c r="BG88" s="144"/>
      <c r="BH88" s="145"/>
    </row>
    <row r="89" spans="1:60">
      <c r="A89" s="141"/>
      <c r="B89" s="141"/>
      <c r="C89" s="141"/>
      <c r="D89" s="141"/>
      <c r="E89" s="141"/>
      <c r="F89" s="141"/>
      <c r="G89" s="143"/>
      <c r="H89" s="141"/>
      <c r="I89" s="144"/>
      <c r="J89" s="144"/>
      <c r="K89" s="144"/>
      <c r="L89" s="144"/>
      <c r="M89" s="144"/>
      <c r="N89" s="145"/>
      <c r="O89" s="145"/>
      <c r="P89" s="145"/>
      <c r="Q89" s="144"/>
      <c r="R89" s="145"/>
      <c r="S89" s="144"/>
      <c r="T89" s="144"/>
      <c r="U89" s="144"/>
      <c r="V89" s="145"/>
      <c r="W89" s="144"/>
      <c r="X89" s="144"/>
      <c r="Y89" s="144"/>
      <c r="Z89" s="145"/>
      <c r="AA89" s="144"/>
      <c r="AB89" s="144"/>
      <c r="AC89" s="145"/>
      <c r="AD89" s="145"/>
      <c r="AE89" s="144"/>
      <c r="AF89" s="145"/>
      <c r="AG89" s="144"/>
      <c r="AH89" s="144"/>
      <c r="AI89" s="144"/>
      <c r="AJ89" s="144"/>
      <c r="AK89" s="144"/>
      <c r="AL89" s="145"/>
      <c r="AM89" s="145"/>
      <c r="AN89" s="144"/>
      <c r="AO89" s="144"/>
      <c r="AP89" s="144"/>
      <c r="AQ89" s="144"/>
      <c r="AR89" s="144"/>
      <c r="AS89" s="145"/>
      <c r="AT89" s="145"/>
      <c r="AU89" s="145"/>
      <c r="AV89" s="145"/>
      <c r="AW89" s="144"/>
      <c r="AX89" s="144"/>
      <c r="AY89" s="144"/>
      <c r="AZ89" s="144"/>
      <c r="BA89" s="144"/>
      <c r="BB89" s="145"/>
      <c r="BC89" s="145"/>
      <c r="BD89" s="144"/>
      <c r="BE89" s="145"/>
      <c r="BF89" s="144"/>
      <c r="BG89" s="144"/>
      <c r="BH89" s="145"/>
    </row>
    <row r="90" spans="1:60" ht="15.75">
      <c r="A90" s="65"/>
      <c r="B90" s="65"/>
      <c r="C90" s="65"/>
      <c r="D90" s="157"/>
      <c r="E90" s="158"/>
      <c r="F90" s="158"/>
      <c r="G90" s="104"/>
      <c r="H90" s="105"/>
      <c r="I90" s="105"/>
      <c r="J90" s="105"/>
      <c r="K90" s="105"/>
      <c r="L90" s="105"/>
      <c r="M90" s="105"/>
      <c r="N90" s="105"/>
      <c r="O90" s="104"/>
      <c r="P90" s="104"/>
      <c r="Q90" s="104"/>
      <c r="R90" s="104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57"/>
      <c r="AD90" s="158"/>
      <c r="AE90" s="158"/>
      <c r="AF90" s="65"/>
      <c r="AG90" s="65"/>
      <c r="AH90" s="65"/>
      <c r="AI90" s="65"/>
      <c r="AJ90" s="65"/>
      <c r="AK90" s="65"/>
      <c r="AL90" s="65"/>
      <c r="AM90" s="103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ht="15.75">
      <c r="A91" s="65"/>
      <c r="B91" s="65"/>
      <c r="C91" s="65"/>
      <c r="D91" s="105"/>
      <c r="E91" s="104"/>
      <c r="F91" s="104"/>
      <c r="G91" s="104"/>
      <c r="H91" s="105"/>
      <c r="I91" s="105"/>
      <c r="J91" s="105"/>
      <c r="K91" s="105"/>
      <c r="L91" s="105"/>
      <c r="M91" s="105"/>
      <c r="N91" s="105"/>
      <c r="O91" s="104"/>
      <c r="P91" s="104"/>
      <c r="Q91" s="104"/>
      <c r="R91" s="104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65"/>
      <c r="AG91" s="65"/>
      <c r="AH91" s="65"/>
      <c r="AI91" s="65"/>
      <c r="AJ91" s="65"/>
      <c r="AK91" s="65"/>
      <c r="AL91" s="65"/>
      <c r="AM91" s="66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ht="15.75">
      <c r="D92" s="107"/>
      <c r="E92" s="107"/>
      <c r="F92" s="107"/>
      <c r="G92" s="108"/>
      <c r="H92" s="108"/>
      <c r="I92" s="108"/>
      <c r="J92" s="108"/>
      <c r="K92" s="108"/>
      <c r="L92" s="108"/>
      <c r="M92" s="107"/>
      <c r="N92" s="107"/>
      <c r="O92" s="107"/>
      <c r="P92" s="107"/>
      <c r="Q92" s="107"/>
      <c r="R92" s="107"/>
      <c r="S92" s="107"/>
      <c r="T92" s="109"/>
      <c r="U92" s="109"/>
      <c r="V92" s="109"/>
      <c r="W92" s="109"/>
      <c r="X92" s="109"/>
      <c r="Y92" s="109"/>
      <c r="Z92" s="109"/>
      <c r="AA92" s="109"/>
      <c r="AB92" s="109"/>
      <c r="AC92" s="108"/>
      <c r="AD92" s="109"/>
      <c r="AE92" s="109"/>
      <c r="AM92" s="46"/>
    </row>
    <row r="93" spans="1:60" ht="18.75">
      <c r="D93" s="110"/>
      <c r="E93" s="110"/>
      <c r="F93" s="111"/>
      <c r="G93" s="111"/>
      <c r="H93" s="111"/>
      <c r="I93" s="111"/>
      <c r="J93" s="111"/>
      <c r="K93" s="111"/>
      <c r="L93" s="111"/>
      <c r="M93" s="111"/>
      <c r="N93" s="112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</row>
    <row r="94" spans="1:60" ht="15.75">
      <c r="D94" s="159"/>
      <c r="E94" s="160"/>
      <c r="F94" s="160"/>
      <c r="G94" s="160"/>
      <c r="H94" s="111"/>
      <c r="I94" s="111"/>
      <c r="J94" s="111"/>
      <c r="K94" s="111"/>
      <c r="L94" s="111"/>
      <c r="M94" s="111"/>
      <c r="N94" s="112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61"/>
      <c r="AD94" s="161"/>
      <c r="AE94" s="161"/>
    </row>
    <row r="95" spans="1:60" ht="15.75">
      <c r="D95" s="114"/>
      <c r="E95" s="115"/>
      <c r="F95" s="115"/>
      <c r="G95" s="115"/>
      <c r="H95" s="111"/>
      <c r="I95" s="111"/>
      <c r="J95" s="111"/>
      <c r="K95" s="111"/>
      <c r="L95" s="111"/>
      <c r="M95" s="111"/>
      <c r="N95" s="112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6"/>
      <c r="AD95" s="116"/>
      <c r="AE95" s="116"/>
    </row>
    <row r="96" spans="1:60" ht="15.75">
      <c r="D96" s="114"/>
      <c r="E96" s="115"/>
      <c r="F96" s="115"/>
      <c r="G96" s="115"/>
      <c r="H96" s="111"/>
      <c r="I96" s="111"/>
      <c r="J96" s="111"/>
      <c r="K96" s="111"/>
      <c r="L96" s="111"/>
      <c r="M96" s="111"/>
      <c r="N96" s="112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6"/>
      <c r="AD96" s="116"/>
      <c r="AE96" s="116"/>
    </row>
    <row r="98" spans="8:38">
      <c r="I98" t="s">
        <v>119</v>
      </c>
      <c r="AL98" t="s">
        <v>120</v>
      </c>
    </row>
    <row r="99" spans="8:38">
      <c r="K99" s="47">
        <v>0.1</v>
      </c>
      <c r="L99" s="47"/>
      <c r="N99" s="48">
        <v>221</v>
      </c>
      <c r="T99" s="49"/>
      <c r="U99" s="47">
        <v>0.25</v>
      </c>
      <c r="V99" s="47"/>
      <c r="W99" s="47"/>
      <c r="X99" s="49"/>
      <c r="AB99" s="48">
        <v>4424</v>
      </c>
      <c r="AE99" s="49">
        <v>0.2</v>
      </c>
      <c r="AF99" s="49"/>
      <c r="AH99" s="48">
        <v>3539</v>
      </c>
      <c r="AK99">
        <v>1</v>
      </c>
      <c r="AL99" s="48">
        <v>492</v>
      </c>
    </row>
    <row r="100" spans="8:38">
      <c r="K100" s="47">
        <v>0.2</v>
      </c>
      <c r="L100" s="47"/>
      <c r="N100" s="48">
        <v>442</v>
      </c>
      <c r="T100" s="50"/>
      <c r="U100" s="51">
        <v>0.125</v>
      </c>
      <c r="V100" s="51"/>
      <c r="W100" s="51"/>
      <c r="AB100" s="48">
        <v>2212</v>
      </c>
      <c r="AE100" s="49">
        <v>0.1</v>
      </c>
      <c r="AF100" s="49"/>
      <c r="AH100" s="48">
        <v>1770</v>
      </c>
      <c r="AK100">
        <v>2</v>
      </c>
      <c r="AL100" s="48">
        <v>295</v>
      </c>
    </row>
    <row r="101" spans="8:38">
      <c r="K101" s="47">
        <v>0.25</v>
      </c>
      <c r="L101" s="47"/>
      <c r="N101" s="48">
        <v>553</v>
      </c>
      <c r="U101" s="47">
        <v>0.3</v>
      </c>
      <c r="V101" s="47"/>
      <c r="W101" s="47"/>
      <c r="AB101" s="48">
        <v>5309</v>
      </c>
      <c r="AE101" s="49">
        <v>0.35</v>
      </c>
      <c r="AF101" s="49"/>
      <c r="AH101" s="48">
        <v>6194</v>
      </c>
      <c r="AK101" t="s">
        <v>121</v>
      </c>
      <c r="AL101" s="48">
        <v>983</v>
      </c>
    </row>
    <row r="102" spans="8:38">
      <c r="K102" s="51">
        <v>0.125</v>
      </c>
      <c r="L102" s="51"/>
      <c r="N102" s="48">
        <v>276</v>
      </c>
      <c r="U102" s="47">
        <v>0.15</v>
      </c>
      <c r="V102" s="47"/>
      <c r="W102" s="47"/>
      <c r="AB102" s="48">
        <v>2654</v>
      </c>
      <c r="AE102" s="49">
        <v>0.45</v>
      </c>
      <c r="AF102" s="49"/>
      <c r="AH102" s="48">
        <v>7964</v>
      </c>
      <c r="AK102" t="s">
        <v>122</v>
      </c>
      <c r="AL102" s="48"/>
    </row>
    <row r="103" spans="8:38">
      <c r="AE103" s="50">
        <v>3.5000000000000003E-2</v>
      </c>
      <c r="AH103" s="48">
        <v>619</v>
      </c>
    </row>
    <row r="104" spans="8:38">
      <c r="AE104" s="50"/>
      <c r="AH104" s="48"/>
    </row>
    <row r="105" spans="8:38">
      <c r="AE105" s="50"/>
      <c r="AH105" s="48"/>
    </row>
    <row r="106" spans="8:38">
      <c r="AE106" s="50"/>
      <c r="AH106" s="48"/>
    </row>
    <row r="107" spans="8:38">
      <c r="H107" s="52"/>
      <c r="I107" s="53"/>
      <c r="J107" s="54"/>
      <c r="K107" s="55"/>
      <c r="L107" s="55"/>
    </row>
    <row r="108" spans="8:38">
      <c r="I108" s="56"/>
      <c r="J108" s="56"/>
      <c r="K108" s="55"/>
      <c r="L108" s="55"/>
    </row>
    <row r="113" spans="1:6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>
      <c r="I115" s="56"/>
      <c r="J115" s="56"/>
      <c r="K115" s="55"/>
      <c r="L115" s="55"/>
    </row>
  </sheetData>
  <mergeCells count="224">
    <mergeCell ref="AZ75:AZ76"/>
    <mergeCell ref="BA75:BA76"/>
    <mergeCell ref="BB75:BB76"/>
    <mergeCell ref="BC75:BC76"/>
    <mergeCell ref="BD75:BD76"/>
    <mergeCell ref="E84:G84"/>
    <mergeCell ref="AD84:AF84"/>
    <mergeCell ref="E88:H88"/>
    <mergeCell ref="AD88:AF88"/>
    <mergeCell ref="AO75:AO76"/>
    <mergeCell ref="AP75:AP76"/>
    <mergeCell ref="AQ75:AQ76"/>
    <mergeCell ref="AR75:AR76"/>
    <mergeCell ref="AS75:AS76"/>
    <mergeCell ref="AT75:AT76"/>
    <mergeCell ref="AU75:AU76"/>
    <mergeCell ref="AW75:AW76"/>
    <mergeCell ref="AX75:AX76"/>
    <mergeCell ref="BA73:BD74"/>
    <mergeCell ref="AD74:AD76"/>
    <mergeCell ref="AE74:AE76"/>
    <mergeCell ref="AF74:AF76"/>
    <mergeCell ref="AG74:AG76"/>
    <mergeCell ref="AH74:AI74"/>
    <mergeCell ref="I75:I76"/>
    <mergeCell ref="J75:J76"/>
    <mergeCell ref="K75:K76"/>
    <mergeCell ref="L75:L76"/>
    <mergeCell ref="M75:M76"/>
    <mergeCell ref="N75:N76"/>
    <mergeCell ref="O75:O76"/>
    <mergeCell ref="P75:P76"/>
    <mergeCell ref="Q75:R75"/>
    <mergeCell ref="S75:T75"/>
    <mergeCell ref="U75:V75"/>
    <mergeCell ref="W75:X75"/>
    <mergeCell ref="Y75:Z75"/>
    <mergeCell ref="AA75:AB75"/>
    <mergeCell ref="AH75:AH76"/>
    <mergeCell ref="AI75:AI76"/>
    <mergeCell ref="AN75:AN76"/>
    <mergeCell ref="AY75:AY76"/>
    <mergeCell ref="AN72:AU72"/>
    <mergeCell ref="AV72:AV76"/>
    <mergeCell ref="AW72:BD72"/>
    <mergeCell ref="BE72:BE76"/>
    <mergeCell ref="BH72:BH76"/>
    <mergeCell ref="A73:A76"/>
    <mergeCell ref="B73:B76"/>
    <mergeCell ref="C73:C76"/>
    <mergeCell ref="D73:D76"/>
    <mergeCell ref="E73:E76"/>
    <mergeCell ref="F73:F76"/>
    <mergeCell ref="G73:G76"/>
    <mergeCell ref="H73:H76"/>
    <mergeCell ref="I73:L74"/>
    <mergeCell ref="M73:P74"/>
    <mergeCell ref="Q73:AB74"/>
    <mergeCell ref="AC73:AC76"/>
    <mergeCell ref="AD73:AI73"/>
    <mergeCell ref="AK73:AK76"/>
    <mergeCell ref="AL73:AL76"/>
    <mergeCell ref="AM73:AM76"/>
    <mergeCell ref="AN73:AQ74"/>
    <mergeCell ref="AR73:AU74"/>
    <mergeCell ref="AW73:AZ74"/>
    <mergeCell ref="U26:V26"/>
    <mergeCell ref="W26:X26"/>
    <mergeCell ref="Y26:Z26"/>
    <mergeCell ref="AA26:AB26"/>
    <mergeCell ref="AH26:AH27"/>
    <mergeCell ref="AI26:AI27"/>
    <mergeCell ref="AN26:AN27"/>
    <mergeCell ref="AO26:AO27"/>
    <mergeCell ref="AJ24:AJ27"/>
    <mergeCell ref="J26:J27"/>
    <mergeCell ref="K26:K27"/>
    <mergeCell ref="L26:L27"/>
    <mergeCell ref="M26:M27"/>
    <mergeCell ref="N26:N27"/>
    <mergeCell ref="O26:O27"/>
    <mergeCell ref="P26:P27"/>
    <mergeCell ref="Q26:R26"/>
    <mergeCell ref="S26:T26"/>
    <mergeCell ref="BE23:BE27"/>
    <mergeCell ref="BH23:BH27"/>
    <mergeCell ref="A24:A27"/>
    <mergeCell ref="B24:B27"/>
    <mergeCell ref="C24:C27"/>
    <mergeCell ref="D24:D27"/>
    <mergeCell ref="E24:E27"/>
    <mergeCell ref="F24:F27"/>
    <mergeCell ref="G24:G27"/>
    <mergeCell ref="H24:H27"/>
    <mergeCell ref="I24:L25"/>
    <mergeCell ref="M24:P25"/>
    <mergeCell ref="Q24:AB25"/>
    <mergeCell ref="AC24:AC27"/>
    <mergeCell ref="AD24:AI24"/>
    <mergeCell ref="AK24:AK27"/>
    <mergeCell ref="AL24:AL27"/>
    <mergeCell ref="AM24:AM27"/>
    <mergeCell ref="AN24:AQ25"/>
    <mergeCell ref="AR24:AU25"/>
    <mergeCell ref="AW24:AZ25"/>
    <mergeCell ref="BA24:BD25"/>
    <mergeCell ref="AD25:AD27"/>
    <mergeCell ref="I26:I27"/>
    <mergeCell ref="AV23:AV27"/>
    <mergeCell ref="AW23:BD23"/>
    <mergeCell ref="AE25:AE27"/>
    <mergeCell ref="AF25:AF27"/>
    <mergeCell ref="AG25:AG27"/>
    <mergeCell ref="AH25:AI25"/>
    <mergeCell ref="AP26:AP27"/>
    <mergeCell ref="AQ26:AQ27"/>
    <mergeCell ref="AR26:AR27"/>
    <mergeCell ref="AS26:AS27"/>
    <mergeCell ref="AT26:AT27"/>
    <mergeCell ref="AU26:AU27"/>
    <mergeCell ref="AW26:AW27"/>
    <mergeCell ref="AX26:AX27"/>
    <mergeCell ref="AY26:AY27"/>
    <mergeCell ref="AZ26:AZ27"/>
    <mergeCell ref="BA26:BA27"/>
    <mergeCell ref="BB26:BB27"/>
    <mergeCell ref="BC26:BC27"/>
    <mergeCell ref="BD26:BD27"/>
    <mergeCell ref="Y19:Z19"/>
    <mergeCell ref="AH19:AI19"/>
    <mergeCell ref="Y20:Z20"/>
    <mergeCell ref="AH20:AI20"/>
    <mergeCell ref="Y21:Z21"/>
    <mergeCell ref="AH21:AI21"/>
    <mergeCell ref="Y22:Z22"/>
    <mergeCell ref="AH22:AI22"/>
    <mergeCell ref="AN23:AU23"/>
    <mergeCell ref="Q16:R16"/>
    <mergeCell ref="Y16:Z16"/>
    <mergeCell ref="AH16:AI16"/>
    <mergeCell ref="Q17:R17"/>
    <mergeCell ref="Y17:Z17"/>
    <mergeCell ref="AH17:AI17"/>
    <mergeCell ref="Q18:R18"/>
    <mergeCell ref="Y18:Z18"/>
    <mergeCell ref="AH18:AI18"/>
    <mergeCell ref="Q13:R13"/>
    <mergeCell ref="Y13:Z13"/>
    <mergeCell ref="AH13:AI13"/>
    <mergeCell ref="Y14:Z14"/>
    <mergeCell ref="AH14:AI14"/>
    <mergeCell ref="Q15:R15"/>
    <mergeCell ref="Y15:Z15"/>
    <mergeCell ref="AH15:AI15"/>
    <mergeCell ref="K14:T14"/>
    <mergeCell ref="P8:X8"/>
    <mergeCell ref="P9:X9"/>
    <mergeCell ref="A10:C10"/>
    <mergeCell ref="F10:M10"/>
    <mergeCell ref="AH11:AI11"/>
    <mergeCell ref="Y12:Z12"/>
    <mergeCell ref="AH12:AI12"/>
    <mergeCell ref="A12:E12"/>
    <mergeCell ref="F12:O12"/>
    <mergeCell ref="P12:X12"/>
    <mergeCell ref="Y8:Z8"/>
    <mergeCell ref="AH8:AI8"/>
    <mergeCell ref="Y9:Z9"/>
    <mergeCell ref="AH9:AI9"/>
    <mergeCell ref="Y10:Z10"/>
    <mergeCell ref="AH10:AI10"/>
    <mergeCell ref="AO8:AP8"/>
    <mergeCell ref="AX8:AY8"/>
    <mergeCell ref="AZ8:BA8"/>
    <mergeCell ref="AO9:AP9"/>
    <mergeCell ref="AX9:AY9"/>
    <mergeCell ref="AZ9:BA9"/>
    <mergeCell ref="AO10:AP10"/>
    <mergeCell ref="AX10:AY10"/>
    <mergeCell ref="AZ10:BA10"/>
    <mergeCell ref="AO11:AP11"/>
    <mergeCell ref="AX11:AY11"/>
    <mergeCell ref="AZ11:BA11"/>
    <mergeCell ref="AO12:AP12"/>
    <mergeCell ref="AX12:AY12"/>
    <mergeCell ref="AZ12:BA12"/>
    <mergeCell ref="AO13:AP13"/>
    <mergeCell ref="AX13:AY13"/>
    <mergeCell ref="AZ13:BA13"/>
    <mergeCell ref="AX19:AY19"/>
    <mergeCell ref="AZ19:BA19"/>
    <mergeCell ref="AO14:AP14"/>
    <mergeCell ref="AX14:AY14"/>
    <mergeCell ref="AZ14:BA14"/>
    <mergeCell ref="AO15:AP15"/>
    <mergeCell ref="AX15:AY15"/>
    <mergeCell ref="AZ15:BA15"/>
    <mergeCell ref="AO16:AP16"/>
    <mergeCell ref="AX16:AY16"/>
    <mergeCell ref="AZ16:BA16"/>
    <mergeCell ref="BG23:BG27"/>
    <mergeCell ref="BG72:BG76"/>
    <mergeCell ref="D90:F90"/>
    <mergeCell ref="AC90:AE90"/>
    <mergeCell ref="D94:G94"/>
    <mergeCell ref="AC94:AE94"/>
    <mergeCell ref="P11:AB11"/>
    <mergeCell ref="D21:G21"/>
    <mergeCell ref="AO20:AP20"/>
    <mergeCell ref="AX20:AY20"/>
    <mergeCell ref="AZ20:BA20"/>
    <mergeCell ref="AO21:AP21"/>
    <mergeCell ref="AX21:AY21"/>
    <mergeCell ref="AZ21:BA21"/>
    <mergeCell ref="AO22:AP22"/>
    <mergeCell ref="AX22:AY22"/>
    <mergeCell ref="AZ22:BA22"/>
    <mergeCell ref="AO17:AP17"/>
    <mergeCell ref="AX17:AY17"/>
    <mergeCell ref="AZ17:BA17"/>
    <mergeCell ref="AO18:AP18"/>
    <mergeCell ref="AX18:AY18"/>
    <mergeCell ref="AZ18:BA18"/>
    <mergeCell ref="AO19:AP19"/>
  </mergeCells>
  <pageMargins left="0" right="0" top="0" bottom="0" header="0.31496062992125984" footer="0.31496062992125984"/>
  <pageSetup paperSize="9" scale="35" orientation="landscape" r:id="rId1"/>
  <rowBreaks count="1" manualBreakCount="1"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2021-11-01T09:11:18Z</dcterms:modified>
</cp:coreProperties>
</file>